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28920" yWindow="-120" windowWidth="29040" windowHeight="15720" activeTab="2"/>
  </bookViews>
  <sheets>
    <sheet name="Cde conso. 1 à 100" sheetId="2" r:id="rId1"/>
    <sheet name="Cde conso 101 à 200" sheetId="3" r:id="rId2"/>
    <sheet name="Récap tous conso" sheetId="4" r:id="rId3"/>
  </sheets>
  <calcPr calcId="124519"/>
  <fileRecoveryPr repairLoad="1"/>
</workbook>
</file>

<file path=xl/calcChain.xml><?xml version="1.0" encoding="utf-8"?>
<calcChain xmlns="http://schemas.openxmlformats.org/spreadsheetml/2006/main">
  <c r="Q52" i="4"/>
  <c r="FA53" i="2"/>
  <c r="FB53"/>
  <c r="FC53"/>
  <c r="FD53"/>
  <c r="FE53"/>
  <c r="FF53"/>
  <c r="FG53"/>
  <c r="FH53"/>
  <c r="FI53"/>
  <c r="EZ53"/>
  <c r="EO53"/>
  <c r="EP53"/>
  <c r="EQ53"/>
  <c r="ER53"/>
  <c r="ES53"/>
  <c r="ET53"/>
  <c r="EU53"/>
  <c r="EV53"/>
  <c r="EW53"/>
  <c r="EN53"/>
  <c r="DS53"/>
  <c r="DT53"/>
  <c r="DU53"/>
  <c r="DV53"/>
  <c r="DW53"/>
  <c r="DX53"/>
  <c r="DY53"/>
  <c r="DZ53"/>
  <c r="EA53"/>
  <c r="DR53"/>
  <c r="DG53"/>
  <c r="DH53"/>
  <c r="DI53"/>
  <c r="DJ53"/>
  <c r="DK53"/>
  <c r="DL53"/>
  <c r="DM53"/>
  <c r="DN53"/>
  <c r="DO53"/>
  <c r="DF53"/>
  <c r="CK53"/>
  <c r="CL53"/>
  <c r="CM53"/>
  <c r="CN53"/>
  <c r="CO53"/>
  <c r="CP53"/>
  <c r="CQ53"/>
  <c r="CR53"/>
  <c r="CS53"/>
  <c r="CJ53"/>
  <c r="BY53"/>
  <c r="BZ53"/>
  <c r="CA53"/>
  <c r="CB53"/>
  <c r="CC53"/>
  <c r="CD53"/>
  <c r="CE53"/>
  <c r="CF53"/>
  <c r="CG53"/>
  <c r="BX53"/>
  <c r="BB53"/>
  <c r="BC53"/>
  <c r="BD53"/>
  <c r="BE53"/>
  <c r="BF53"/>
  <c r="BG53"/>
  <c r="BH53"/>
  <c r="BI53"/>
  <c r="BJ53"/>
  <c r="BA53"/>
  <c r="AP53"/>
  <c r="AQ53"/>
  <c r="AR53"/>
  <c r="AS53"/>
  <c r="AT53"/>
  <c r="AU53"/>
  <c r="AV53"/>
  <c r="AW53"/>
  <c r="AX53"/>
  <c r="AO53"/>
  <c r="T53"/>
  <c r="U53"/>
  <c r="V53"/>
  <c r="W53"/>
  <c r="X53"/>
  <c r="Y53"/>
  <c r="Z53"/>
  <c r="AA53"/>
  <c r="AB53"/>
  <c r="S53"/>
  <c r="H53"/>
  <c r="I53"/>
  <c r="J53"/>
  <c r="K53"/>
  <c r="L53"/>
  <c r="M53"/>
  <c r="N53"/>
  <c r="O53"/>
  <c r="P53"/>
  <c r="G53"/>
  <c r="M52" i="4"/>
  <c r="M51"/>
  <c r="M50"/>
  <c r="M49"/>
  <c r="M48"/>
  <c r="M47"/>
  <c r="M46"/>
  <c r="M45"/>
  <c r="M44"/>
  <c r="O44" s="1"/>
  <c r="M43"/>
  <c r="M42"/>
  <c r="C52"/>
  <c r="B52"/>
  <c r="C51"/>
  <c r="B51"/>
  <c r="C50"/>
  <c r="B50"/>
  <c r="C49"/>
  <c r="B49"/>
  <c r="C48"/>
  <c r="B48"/>
  <c r="C47"/>
  <c r="B47"/>
  <c r="C46"/>
  <c r="B46"/>
  <c r="C45"/>
  <c r="B45"/>
  <c r="C44"/>
  <c r="B44"/>
  <c r="C43"/>
  <c r="B43"/>
  <c r="C42"/>
  <c r="B42"/>
  <c r="AE49" i="3"/>
  <c r="AD49"/>
  <c r="AC49"/>
  <c r="Q49"/>
  <c r="AG50" i="2"/>
  <c r="EK49" i="3"/>
  <c r="EL49"/>
  <c r="EX49"/>
  <c r="FJ49"/>
  <c r="FK49"/>
  <c r="FL49"/>
  <c r="DC49"/>
  <c r="DD49"/>
  <c r="DP49"/>
  <c r="EB49"/>
  <c r="EC49"/>
  <c r="ED49"/>
  <c r="BU49"/>
  <c r="CT49" s="1"/>
  <c r="BV49"/>
  <c r="CH49" s="1"/>
  <c r="CV49"/>
  <c r="AL49"/>
  <c r="AM49"/>
  <c r="AN49"/>
  <c r="AY49"/>
  <c r="BK49"/>
  <c r="BL49"/>
  <c r="BM49"/>
  <c r="EM49"/>
  <c r="E49"/>
  <c r="D49"/>
  <c r="D50"/>
  <c r="AC50" s="1"/>
  <c r="E50"/>
  <c r="AD50" s="1"/>
  <c r="F50"/>
  <c r="DE50" s="1"/>
  <c r="Q50"/>
  <c r="AE50"/>
  <c r="BM50"/>
  <c r="BO50"/>
  <c r="CV50"/>
  <c r="DD50"/>
  <c r="DP50" s="1"/>
  <c r="ED50"/>
  <c r="FL50"/>
  <c r="FL49" i="2"/>
  <c r="EX49"/>
  <c r="ED49"/>
  <c r="DP49"/>
  <c r="CV49"/>
  <c r="CH49"/>
  <c r="BM49"/>
  <c r="AY49"/>
  <c r="AN49"/>
  <c r="BW49" s="1"/>
  <c r="DE49" s="1"/>
  <c r="AN48"/>
  <c r="AE49"/>
  <c r="AE50"/>
  <c r="Q49"/>
  <c r="AD49"/>
  <c r="AM49"/>
  <c r="BL49"/>
  <c r="BV49"/>
  <c r="CU49"/>
  <c r="DD49"/>
  <c r="EC49"/>
  <c r="EL49"/>
  <c r="FK49"/>
  <c r="AC49"/>
  <c r="AL49"/>
  <c r="BK49"/>
  <c r="BU49"/>
  <c r="CT49"/>
  <c r="DC49"/>
  <c r="EB49"/>
  <c r="EK49"/>
  <c r="FJ49"/>
  <c r="M16" i="4"/>
  <c r="O16" s="1"/>
  <c r="FN49" i="3" l="1"/>
  <c r="FO49" s="1"/>
  <c r="AG49"/>
  <c r="BO49" i="2"/>
  <c r="BP49" s="1"/>
  <c r="DE49" i="3"/>
  <c r="BO49"/>
  <c r="BP49" s="1"/>
  <c r="EF49"/>
  <c r="CX49"/>
  <c r="CX49" i="2"/>
  <c r="CY49" s="1"/>
  <c r="AG49"/>
  <c r="EF49"/>
  <c r="EG49" s="1"/>
  <c r="FN49"/>
  <c r="Q51" i="4" s="1"/>
  <c r="EM49" i="2"/>
  <c r="BW49" i="3"/>
  <c r="CU49"/>
  <c r="DC50"/>
  <c r="EB50" s="1"/>
  <c r="FN50"/>
  <c r="EM50"/>
  <c r="FO50" s="1"/>
  <c r="EL50"/>
  <c r="CX50"/>
  <c r="EK50"/>
  <c r="FJ50" s="1"/>
  <c r="AN50"/>
  <c r="BP50" s="1"/>
  <c r="EF50"/>
  <c r="EG50" s="1"/>
  <c r="AM50"/>
  <c r="AL50"/>
  <c r="BK50" s="1"/>
  <c r="EC50"/>
  <c r="BW50"/>
  <c r="AG50"/>
  <c r="BV50"/>
  <c r="BU50"/>
  <c r="CT50" s="1"/>
  <c r="BD4"/>
  <c r="CM4" s="1"/>
  <c r="DU4" s="1"/>
  <c r="FC4" s="1"/>
  <c r="BF3"/>
  <c r="CO3" s="1"/>
  <c r="DW3" s="1"/>
  <c r="FE3" s="1"/>
  <c r="BD4" i="2"/>
  <c r="CM4" s="1"/>
  <c r="DU4" s="1"/>
  <c r="FC4" s="1"/>
  <c r="BF3"/>
  <c r="CO3" s="1"/>
  <c r="DW3" s="1"/>
  <c r="FE3" s="1"/>
  <c r="F34" i="3"/>
  <c r="F35"/>
  <c r="AG35" s="1"/>
  <c r="F36"/>
  <c r="EM36" s="1"/>
  <c r="EK37"/>
  <c r="EK16"/>
  <c r="EK17"/>
  <c r="EK18"/>
  <c r="EK19"/>
  <c r="EK20"/>
  <c r="EK21"/>
  <c r="EK22"/>
  <c r="EK23"/>
  <c r="EK24"/>
  <c r="EK25"/>
  <c r="EK26"/>
  <c r="EK27"/>
  <c r="EK28"/>
  <c r="EK29"/>
  <c r="EK30"/>
  <c r="EK31"/>
  <c r="EK32"/>
  <c r="EK33"/>
  <c r="EK34"/>
  <c r="EK35"/>
  <c r="EK36"/>
  <c r="EK15"/>
  <c r="EK14"/>
  <c r="DC37"/>
  <c r="DC16"/>
  <c r="DC17"/>
  <c r="DC18"/>
  <c r="DC19"/>
  <c r="DC20"/>
  <c r="DC21"/>
  <c r="DC22"/>
  <c r="DC23"/>
  <c r="DC24"/>
  <c r="DC25"/>
  <c r="DC26"/>
  <c r="DC27"/>
  <c r="DC28"/>
  <c r="DC29"/>
  <c r="DC30"/>
  <c r="DC31"/>
  <c r="DC32"/>
  <c r="DC33"/>
  <c r="DC34"/>
  <c r="DC35"/>
  <c r="DC36"/>
  <c r="DC15"/>
  <c r="DC14"/>
  <c r="BU37"/>
  <c r="BU16"/>
  <c r="BU17"/>
  <c r="BU18"/>
  <c r="BU19"/>
  <c r="BU20"/>
  <c r="BU21"/>
  <c r="BU22"/>
  <c r="BU23"/>
  <c r="BU24"/>
  <c r="BU25"/>
  <c r="BU26"/>
  <c r="BU27"/>
  <c r="BU28"/>
  <c r="BU29"/>
  <c r="BU30"/>
  <c r="BU31"/>
  <c r="BU32"/>
  <c r="BU33"/>
  <c r="BU34"/>
  <c r="BU35"/>
  <c r="BU36"/>
  <c r="BU15"/>
  <c r="BU14"/>
  <c r="AL37"/>
  <c r="AL16"/>
  <c r="AL17"/>
  <c r="AL18"/>
  <c r="AL19"/>
  <c r="AL20"/>
  <c r="AL21"/>
  <c r="AL22"/>
  <c r="AL23"/>
  <c r="AL24"/>
  <c r="AL25"/>
  <c r="AL26"/>
  <c r="AL27"/>
  <c r="AL28"/>
  <c r="AL29"/>
  <c r="AL30"/>
  <c r="AL31"/>
  <c r="AL32"/>
  <c r="AL33"/>
  <c r="AL34"/>
  <c r="BK34" s="1"/>
  <c r="AL35"/>
  <c r="AL36"/>
  <c r="BK36" s="1"/>
  <c r="AL15"/>
  <c r="AL14"/>
  <c r="F48"/>
  <c r="AL50" i="2"/>
  <c r="AL42"/>
  <c r="AL43"/>
  <c r="AL44"/>
  <c r="AL45"/>
  <c r="AL46"/>
  <c r="AL47"/>
  <c r="AL48"/>
  <c r="AL41"/>
  <c r="AL40"/>
  <c r="EK50"/>
  <c r="EK42"/>
  <c r="EK43"/>
  <c r="EK44"/>
  <c r="EK45"/>
  <c r="EK46"/>
  <c r="EK47"/>
  <c r="EK48"/>
  <c r="EK41"/>
  <c r="EK40"/>
  <c r="EK37"/>
  <c r="EK16"/>
  <c r="EK17"/>
  <c r="EK18"/>
  <c r="EK19"/>
  <c r="EK20"/>
  <c r="EK21"/>
  <c r="EK22"/>
  <c r="EK23"/>
  <c r="EK24"/>
  <c r="EK25"/>
  <c r="EK26"/>
  <c r="EK27"/>
  <c r="EK28"/>
  <c r="EK29"/>
  <c r="EK30"/>
  <c r="EK31"/>
  <c r="EK32"/>
  <c r="EK33"/>
  <c r="EK34"/>
  <c r="EK35"/>
  <c r="EK36"/>
  <c r="EK15"/>
  <c r="EK14"/>
  <c r="DC50"/>
  <c r="DC42"/>
  <c r="DC43"/>
  <c r="DC44"/>
  <c r="DC45"/>
  <c r="DC46"/>
  <c r="DC47"/>
  <c r="DC48"/>
  <c r="DC41"/>
  <c r="DC40"/>
  <c r="DC37"/>
  <c r="DC16"/>
  <c r="DC17"/>
  <c r="DC18"/>
  <c r="DC19"/>
  <c r="DC20"/>
  <c r="DC21"/>
  <c r="DC22"/>
  <c r="DC23"/>
  <c r="DC24"/>
  <c r="DC25"/>
  <c r="DC26"/>
  <c r="DC27"/>
  <c r="DC28"/>
  <c r="DC29"/>
  <c r="DC30"/>
  <c r="DC31"/>
  <c r="DC32"/>
  <c r="DC33"/>
  <c r="DC34"/>
  <c r="DC35"/>
  <c r="DC36"/>
  <c r="DC15"/>
  <c r="DC14"/>
  <c r="BU50"/>
  <c r="BU42"/>
  <c r="BU43"/>
  <c r="BU44"/>
  <c r="BU45"/>
  <c r="BU46"/>
  <c r="BU47"/>
  <c r="BU48"/>
  <c r="BU41"/>
  <c r="BU40"/>
  <c r="BU37"/>
  <c r="BU16"/>
  <c r="BU17"/>
  <c r="BU18"/>
  <c r="BU19"/>
  <c r="BU20"/>
  <c r="BU21"/>
  <c r="BU22"/>
  <c r="BU23"/>
  <c r="BU24"/>
  <c r="BU25"/>
  <c r="BU26"/>
  <c r="BU27"/>
  <c r="BU28"/>
  <c r="BU29"/>
  <c r="BU30"/>
  <c r="BU31"/>
  <c r="BU32"/>
  <c r="BU33"/>
  <c r="BU34"/>
  <c r="BU35"/>
  <c r="BU36"/>
  <c r="BU15"/>
  <c r="BU14"/>
  <c r="AL37"/>
  <c r="AL16"/>
  <c r="AL17"/>
  <c r="AL18"/>
  <c r="AL19"/>
  <c r="AL20"/>
  <c r="AL21"/>
  <c r="AL22"/>
  <c r="AL23"/>
  <c r="AL24"/>
  <c r="AL25"/>
  <c r="AL26"/>
  <c r="AL27"/>
  <c r="AL28"/>
  <c r="AL29"/>
  <c r="AL30"/>
  <c r="AL31"/>
  <c r="AL32"/>
  <c r="AL33"/>
  <c r="AL34"/>
  <c r="BK34" s="1"/>
  <c r="AL35"/>
  <c r="AL36"/>
  <c r="AL15"/>
  <c r="AL14"/>
  <c r="M38" i="4"/>
  <c r="O38" s="1"/>
  <c r="M36"/>
  <c r="O36" s="1"/>
  <c r="FL36" i="3"/>
  <c r="FL34"/>
  <c r="ED36"/>
  <c r="ED34"/>
  <c r="CV36"/>
  <c r="CV34"/>
  <c r="BM36"/>
  <c r="BM34"/>
  <c r="AE36"/>
  <c r="AE34"/>
  <c r="AC36"/>
  <c r="Q36"/>
  <c r="AD36" s="1"/>
  <c r="AM36" s="1"/>
  <c r="Q34"/>
  <c r="AD34"/>
  <c r="AM34"/>
  <c r="BL34" s="1"/>
  <c r="BV34"/>
  <c r="CH34" s="1"/>
  <c r="CU34"/>
  <c r="DD34"/>
  <c r="DP34" s="1"/>
  <c r="EC34"/>
  <c r="EL34"/>
  <c r="EX34" s="1"/>
  <c r="AC34"/>
  <c r="FL36" i="2"/>
  <c r="FL34"/>
  <c r="EM36"/>
  <c r="EM34"/>
  <c r="ED36"/>
  <c r="ED34"/>
  <c r="DE36"/>
  <c r="DE34"/>
  <c r="CV36"/>
  <c r="CV34"/>
  <c r="BW36"/>
  <c r="BW34"/>
  <c r="BK36"/>
  <c r="BM36"/>
  <c r="BM34"/>
  <c r="AN36"/>
  <c r="AN34"/>
  <c r="AE36"/>
  <c r="AG36" s="1"/>
  <c r="AE34"/>
  <c r="AG34" s="1"/>
  <c r="Q36"/>
  <c r="Q34"/>
  <c r="AD36"/>
  <c r="AM36"/>
  <c r="BL36" s="1"/>
  <c r="BV36"/>
  <c r="CU36" s="1"/>
  <c r="DD36"/>
  <c r="EC36" s="1"/>
  <c r="EL36"/>
  <c r="FK36" s="1"/>
  <c r="AC36"/>
  <c r="AD34"/>
  <c r="AM34"/>
  <c r="AY34" s="1"/>
  <c r="BL34"/>
  <c r="BV34"/>
  <c r="CU34" s="1"/>
  <c r="DD34"/>
  <c r="DP34" s="1"/>
  <c r="EL34"/>
  <c r="EX34" s="1"/>
  <c r="FK34"/>
  <c r="AC34"/>
  <c r="E48" i="3"/>
  <c r="D48"/>
  <c r="EK48" s="1"/>
  <c r="E47"/>
  <c r="D47"/>
  <c r="AL47" s="1"/>
  <c r="E46"/>
  <c r="D46"/>
  <c r="AL46" s="1"/>
  <c r="E45"/>
  <c r="D45"/>
  <c r="AL45" s="1"/>
  <c r="E44"/>
  <c r="D44"/>
  <c r="AL44" s="1"/>
  <c r="E43"/>
  <c r="D43"/>
  <c r="AL43" s="1"/>
  <c r="E42"/>
  <c r="D42"/>
  <c r="BU42" s="1"/>
  <c r="E41"/>
  <c r="D41"/>
  <c r="EK41" s="1"/>
  <c r="E40"/>
  <c r="D40"/>
  <c r="DC40" s="1"/>
  <c r="EG49" l="1"/>
  <c r="FO49" i="2"/>
  <c r="CY49" i="3"/>
  <c r="AY34"/>
  <c r="CY50"/>
  <c r="FK50"/>
  <c r="EX50"/>
  <c r="AY50"/>
  <c r="BL50"/>
  <c r="CH50"/>
  <c r="CU50"/>
  <c r="EM35"/>
  <c r="EX36" i="2"/>
  <c r="CH34"/>
  <c r="EC34"/>
  <c r="AN36" i="3"/>
  <c r="AL40"/>
  <c r="BU48"/>
  <c r="AL42"/>
  <c r="BL36"/>
  <c r="BV36" s="1"/>
  <c r="AY36"/>
  <c r="DP36" i="2"/>
  <c r="CH36"/>
  <c r="DC46" i="3"/>
  <c r="DC42"/>
  <c r="BW36"/>
  <c r="DC47"/>
  <c r="AY36" i="2"/>
  <c r="AG36" i="3"/>
  <c r="EK47"/>
  <c r="FK34"/>
  <c r="EK45"/>
  <c r="AL48"/>
  <c r="DC48"/>
  <c r="BU47"/>
  <c r="EK46"/>
  <c r="BU43"/>
  <c r="EK43"/>
  <c r="DC43"/>
  <c r="EK42"/>
  <c r="DC41"/>
  <c r="AL41"/>
  <c r="BU41"/>
  <c r="BU40"/>
  <c r="EK44"/>
  <c r="DC45"/>
  <c r="BU46"/>
  <c r="DC44"/>
  <c r="BU45"/>
  <c r="BU44"/>
  <c r="EK40"/>
  <c r="DE34"/>
  <c r="EM34"/>
  <c r="AG34"/>
  <c r="CT36"/>
  <c r="EB36" s="1"/>
  <c r="FJ36" s="1"/>
  <c r="CT34"/>
  <c r="EB34" s="1"/>
  <c r="FJ34" s="1"/>
  <c r="CX36"/>
  <c r="FN36"/>
  <c r="FO36" s="1"/>
  <c r="FN34"/>
  <c r="EF34"/>
  <c r="CX34"/>
  <c r="EF36"/>
  <c r="BO36"/>
  <c r="BO34"/>
  <c r="CT36" i="2"/>
  <c r="EB36" s="1"/>
  <c r="FJ36" s="1"/>
  <c r="CT34"/>
  <c r="EB34" s="1"/>
  <c r="FJ34" s="1"/>
  <c r="DE36" i="3"/>
  <c r="AN34"/>
  <c r="BO36" i="2"/>
  <c r="BP36" s="1"/>
  <c r="FN34"/>
  <c r="FO34" s="1"/>
  <c r="BO34"/>
  <c r="BP34" s="1"/>
  <c r="BW34" i="3"/>
  <c r="CX34" i="2"/>
  <c r="CY34" s="1"/>
  <c r="EF34"/>
  <c r="EG34" s="1"/>
  <c r="FN36"/>
  <c r="EF36"/>
  <c r="EG36" s="1"/>
  <c r="CX36"/>
  <c r="CY36" s="1"/>
  <c r="F14" i="3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7"/>
  <c r="F40"/>
  <c r="F41"/>
  <c r="F42"/>
  <c r="F43"/>
  <c r="F44"/>
  <c r="F45"/>
  <c r="F46"/>
  <c r="F47"/>
  <c r="FC53" l="1"/>
  <c r="FG53"/>
  <c r="EO53"/>
  <c r="ES53"/>
  <c r="EW53"/>
  <c r="DU53"/>
  <c r="DY53"/>
  <c r="DG53"/>
  <c r="DK53"/>
  <c r="DO53"/>
  <c r="CL53"/>
  <c r="CP53"/>
  <c r="BY53"/>
  <c r="CC53"/>
  <c r="CG53"/>
  <c r="BD53"/>
  <c r="BH53"/>
  <c r="AP53"/>
  <c r="AT53"/>
  <c r="AX53"/>
  <c r="V53"/>
  <c r="Z53"/>
  <c r="H53"/>
  <c r="L53"/>
  <c r="P53"/>
  <c r="FD53"/>
  <c r="EN53"/>
  <c r="DH53"/>
  <c r="CM53"/>
  <c r="BZ53"/>
  <c r="BX53"/>
  <c r="BI53"/>
  <c r="AU53"/>
  <c r="W53"/>
  <c r="I53"/>
  <c r="G53"/>
  <c r="FB53"/>
  <c r="FF53"/>
  <c r="EZ53"/>
  <c r="ER53"/>
  <c r="EV53"/>
  <c r="DT53"/>
  <c r="DX53"/>
  <c r="DR53"/>
  <c r="DJ53"/>
  <c r="DN53"/>
  <c r="CK53"/>
  <c r="CO53"/>
  <c r="CJ53"/>
  <c r="CB53"/>
  <c r="CF53"/>
  <c r="BC53"/>
  <c r="BG53"/>
  <c r="BA53"/>
  <c r="AS53"/>
  <c r="AW53"/>
  <c r="U53"/>
  <c r="Y53"/>
  <c r="S53"/>
  <c r="K53"/>
  <c r="O53"/>
  <c r="FA53"/>
  <c r="FE53"/>
  <c r="FI53"/>
  <c r="EQ53"/>
  <c r="EU53"/>
  <c r="DS53"/>
  <c r="DW53"/>
  <c r="EA53"/>
  <c r="DI53"/>
  <c r="DM53"/>
  <c r="CS53"/>
  <c r="CN53"/>
  <c r="CR53"/>
  <c r="CA53"/>
  <c r="CE53"/>
  <c r="BB53"/>
  <c r="BF53"/>
  <c r="BJ53"/>
  <c r="AR53"/>
  <c r="AV53"/>
  <c r="T53"/>
  <c r="X53"/>
  <c r="AB53"/>
  <c r="J53"/>
  <c r="N53"/>
  <c r="FH53"/>
  <c r="EP53"/>
  <c r="ET53"/>
  <c r="DV53"/>
  <c r="DZ53"/>
  <c r="DL53"/>
  <c r="DF53"/>
  <c r="CQ53"/>
  <c r="CD53"/>
  <c r="BE53"/>
  <c r="AQ53"/>
  <c r="AO53"/>
  <c r="AA53"/>
  <c r="M53"/>
  <c r="BP36"/>
  <c r="EG34"/>
  <c r="FO34"/>
  <c r="CY36"/>
  <c r="CH36"/>
  <c r="CU36"/>
  <c r="DD36" s="1"/>
  <c r="CY34"/>
  <c r="EG36"/>
  <c r="BP34"/>
  <c r="Q36" i="4"/>
  <c r="S36" s="1"/>
  <c r="FO36" i="2"/>
  <c r="Q38" i="4"/>
  <c r="S38" s="1"/>
  <c r="O50"/>
  <c r="O49"/>
  <c r="O48"/>
  <c r="O47"/>
  <c r="O46"/>
  <c r="O45"/>
  <c r="O43"/>
  <c r="O42"/>
  <c r="M39"/>
  <c r="O39" s="1"/>
  <c r="M37"/>
  <c r="O37" s="1"/>
  <c r="M35"/>
  <c r="O35" s="1"/>
  <c r="M34"/>
  <c r="O34" s="1"/>
  <c r="M33"/>
  <c r="O33" s="1"/>
  <c r="M32"/>
  <c r="O32" s="1"/>
  <c r="M31"/>
  <c r="O31" s="1"/>
  <c r="M30"/>
  <c r="O30" s="1"/>
  <c r="M29"/>
  <c r="O29" s="1"/>
  <c r="M28"/>
  <c r="O28" s="1"/>
  <c r="M27"/>
  <c r="O27" s="1"/>
  <c r="M26"/>
  <c r="O26" s="1"/>
  <c r="M25"/>
  <c r="O25" s="1"/>
  <c r="M24"/>
  <c r="O24" s="1"/>
  <c r="M23"/>
  <c r="O23" s="1"/>
  <c r="M22"/>
  <c r="O22" s="1"/>
  <c r="M21"/>
  <c r="O21" s="1"/>
  <c r="M20"/>
  <c r="O20" s="1"/>
  <c r="M19"/>
  <c r="O19" s="1"/>
  <c r="M18"/>
  <c r="O18" s="1"/>
  <c r="M17"/>
  <c r="O17" s="1"/>
  <c r="O52"/>
  <c r="O51"/>
  <c r="S41"/>
  <c r="S40"/>
  <c r="DP36" i="3" l="1"/>
  <c r="EC36"/>
  <c r="EL36" s="1"/>
  <c r="FI51"/>
  <c r="FH51"/>
  <c r="FG51"/>
  <c r="FF51"/>
  <c r="FE51"/>
  <c r="FD51"/>
  <c r="FC51"/>
  <c r="FB51"/>
  <c r="FA51"/>
  <c r="EZ51"/>
  <c r="EW51"/>
  <c r="EV51"/>
  <c r="EU51"/>
  <c r="ET51"/>
  <c r="ES51"/>
  <c r="ER51"/>
  <c r="EQ51"/>
  <c r="EP51"/>
  <c r="EO51"/>
  <c r="EN51"/>
  <c r="EA51"/>
  <c r="DZ51"/>
  <c r="DY51"/>
  <c r="DX51"/>
  <c r="DW51"/>
  <c r="DV51"/>
  <c r="DU51"/>
  <c r="DT51"/>
  <c r="DS51"/>
  <c r="DR51"/>
  <c r="DO51"/>
  <c r="DN51"/>
  <c r="DM51"/>
  <c r="DL51"/>
  <c r="DK51"/>
  <c r="DJ51"/>
  <c r="DI51"/>
  <c r="DH51"/>
  <c r="DG51"/>
  <c r="DF51"/>
  <c r="CS51"/>
  <c r="CR51"/>
  <c r="CQ51"/>
  <c r="CP51"/>
  <c r="CO51"/>
  <c r="CN51"/>
  <c r="CM51"/>
  <c r="CL51"/>
  <c r="CK51"/>
  <c r="CJ51"/>
  <c r="CG51"/>
  <c r="CF51"/>
  <c r="CE51"/>
  <c r="CD51"/>
  <c r="CC51"/>
  <c r="CB51"/>
  <c r="CA51"/>
  <c r="BZ51"/>
  <c r="BY51"/>
  <c r="BX51"/>
  <c r="BJ51"/>
  <c r="BI51"/>
  <c r="BH51"/>
  <c r="BG51"/>
  <c r="BF51"/>
  <c r="BE51"/>
  <c r="BD51"/>
  <c r="BC51"/>
  <c r="BB51"/>
  <c r="BA51"/>
  <c r="AX51"/>
  <c r="AW51"/>
  <c r="AV51"/>
  <c r="AU51"/>
  <c r="AT51"/>
  <c r="AS51"/>
  <c r="AR51"/>
  <c r="AQ51"/>
  <c r="AP51"/>
  <c r="AO51"/>
  <c r="AB51"/>
  <c r="AA51"/>
  <c r="Z51"/>
  <c r="Y51"/>
  <c r="X51"/>
  <c r="W51"/>
  <c r="V51"/>
  <c r="U51"/>
  <c r="T51"/>
  <c r="S51"/>
  <c r="P51"/>
  <c r="O51"/>
  <c r="N51"/>
  <c r="M51"/>
  <c r="L51"/>
  <c r="K51"/>
  <c r="J51"/>
  <c r="I51"/>
  <c r="H51"/>
  <c r="G51"/>
  <c r="FL48"/>
  <c r="EM48"/>
  <c r="EL48"/>
  <c r="FK48" s="1"/>
  <c r="ED48"/>
  <c r="DE48"/>
  <c r="DD48"/>
  <c r="EC48" s="1"/>
  <c r="CV48"/>
  <c r="BW48"/>
  <c r="BV48"/>
  <c r="CH48" s="1"/>
  <c r="BM48"/>
  <c r="BK48"/>
  <c r="CT48" s="1"/>
  <c r="EB48" s="1"/>
  <c r="FJ48" s="1"/>
  <c r="AN48"/>
  <c r="AM48"/>
  <c r="BL48" s="1"/>
  <c r="AE48"/>
  <c r="AG48" s="1"/>
  <c r="AD48"/>
  <c r="AC48"/>
  <c r="Q48"/>
  <c r="FL47"/>
  <c r="EM47"/>
  <c r="EL47"/>
  <c r="FK47" s="1"/>
  <c r="ED47"/>
  <c r="DE47"/>
  <c r="DD47"/>
  <c r="EC47" s="1"/>
  <c r="CV47"/>
  <c r="BW47"/>
  <c r="BV47"/>
  <c r="CU47" s="1"/>
  <c r="BM47"/>
  <c r="BK47"/>
  <c r="CT47" s="1"/>
  <c r="EB47" s="1"/>
  <c r="FJ47" s="1"/>
  <c r="AN47"/>
  <c r="AM47"/>
  <c r="BL47" s="1"/>
  <c r="AE47"/>
  <c r="AD47"/>
  <c r="AC47"/>
  <c r="Q47"/>
  <c r="FL46"/>
  <c r="EM46"/>
  <c r="EL46"/>
  <c r="FK46" s="1"/>
  <c r="ED46"/>
  <c r="DE46"/>
  <c r="DD46"/>
  <c r="EC46" s="1"/>
  <c r="CV46"/>
  <c r="CT46"/>
  <c r="EB46" s="1"/>
  <c r="FJ46" s="1"/>
  <c r="BW46"/>
  <c r="BV46"/>
  <c r="CU46" s="1"/>
  <c r="BM46"/>
  <c r="BK46"/>
  <c r="AN46"/>
  <c r="AM46"/>
  <c r="BL46" s="1"/>
  <c r="AE46"/>
  <c r="AD46"/>
  <c r="AC46"/>
  <c r="Q46"/>
  <c r="FL45"/>
  <c r="FJ45"/>
  <c r="EM45"/>
  <c r="EL45"/>
  <c r="EX45" s="1"/>
  <c r="ED45"/>
  <c r="EB45"/>
  <c r="DE45"/>
  <c r="DD45"/>
  <c r="DP45" s="1"/>
  <c r="CV45"/>
  <c r="CT45"/>
  <c r="BW45"/>
  <c r="BV45"/>
  <c r="CU45" s="1"/>
  <c r="BM45"/>
  <c r="BK45"/>
  <c r="AN45"/>
  <c r="AM45"/>
  <c r="BL45" s="1"/>
  <c r="AE45"/>
  <c r="AG45" s="1"/>
  <c r="AD45"/>
  <c r="AC45"/>
  <c r="Q45"/>
  <c r="FL44"/>
  <c r="FJ44"/>
  <c r="EM44"/>
  <c r="EL44"/>
  <c r="EX44" s="1"/>
  <c r="ED44"/>
  <c r="EB44"/>
  <c r="DE44"/>
  <c r="DD44"/>
  <c r="DP44" s="1"/>
  <c r="CV44"/>
  <c r="CT44"/>
  <c r="BW44"/>
  <c r="BV44"/>
  <c r="CH44" s="1"/>
  <c r="BM44"/>
  <c r="BK44"/>
  <c r="AN44"/>
  <c r="AM44"/>
  <c r="AY44" s="1"/>
  <c r="AE44"/>
  <c r="AD44"/>
  <c r="AC44"/>
  <c r="Q44"/>
  <c r="FL43"/>
  <c r="FJ43"/>
  <c r="EM43"/>
  <c r="EL43"/>
  <c r="EX43" s="1"/>
  <c r="ED43"/>
  <c r="EB43"/>
  <c r="DE43"/>
  <c r="DD43"/>
  <c r="DP43" s="1"/>
  <c r="CV43"/>
  <c r="CT43"/>
  <c r="BW43"/>
  <c r="BV43"/>
  <c r="CH43" s="1"/>
  <c r="BM43"/>
  <c r="BK43"/>
  <c r="AN43"/>
  <c r="AM43"/>
  <c r="AY43" s="1"/>
  <c r="AE43"/>
  <c r="AD43"/>
  <c r="AC43"/>
  <c r="Q43"/>
  <c r="FL42"/>
  <c r="FJ42"/>
  <c r="EM42"/>
  <c r="EL42"/>
  <c r="EX42" s="1"/>
  <c r="ED42"/>
  <c r="EB42"/>
  <c r="DE42"/>
  <c r="DD42"/>
  <c r="EC42" s="1"/>
  <c r="CV42"/>
  <c r="CT42"/>
  <c r="BW42"/>
  <c r="BV42"/>
  <c r="CU42" s="1"/>
  <c r="BM42"/>
  <c r="BK42"/>
  <c r="AN42"/>
  <c r="AM42"/>
  <c r="AY42" s="1"/>
  <c r="AE42"/>
  <c r="AD42"/>
  <c r="AC42"/>
  <c r="Q42"/>
  <c r="FL41"/>
  <c r="FJ41"/>
  <c r="EM41"/>
  <c r="EL41"/>
  <c r="FK41" s="1"/>
  <c r="ED41"/>
  <c r="EB41"/>
  <c r="DE41"/>
  <c r="DD41"/>
  <c r="EC41" s="1"/>
  <c r="CV41"/>
  <c r="CT41"/>
  <c r="BW41"/>
  <c r="BV41"/>
  <c r="CU41" s="1"/>
  <c r="BM41"/>
  <c r="BK41"/>
  <c r="AN41"/>
  <c r="AM41"/>
  <c r="BL41" s="1"/>
  <c r="AE41"/>
  <c r="AG41" s="1"/>
  <c r="AD41"/>
  <c r="AC41"/>
  <c r="Q41"/>
  <c r="FL40"/>
  <c r="FJ40"/>
  <c r="EM40"/>
  <c r="EL40"/>
  <c r="EX40" s="1"/>
  <c r="ED40"/>
  <c r="EB40"/>
  <c r="DE40"/>
  <c r="DD40"/>
  <c r="DP40" s="1"/>
  <c r="CV40"/>
  <c r="CT40"/>
  <c r="BW40"/>
  <c r="BV40"/>
  <c r="CH40" s="1"/>
  <c r="BM40"/>
  <c r="BK40"/>
  <c r="AN40"/>
  <c r="AM40"/>
  <c r="AY40" s="1"/>
  <c r="AE40"/>
  <c r="AD40"/>
  <c r="AC40"/>
  <c r="Q40"/>
  <c r="EL39"/>
  <c r="DD39"/>
  <c r="BV39"/>
  <c r="EL38"/>
  <c r="DD38"/>
  <c r="BV38"/>
  <c r="FL37"/>
  <c r="FJ37"/>
  <c r="EM37"/>
  <c r="EL37"/>
  <c r="FK37" s="1"/>
  <c r="ED37"/>
  <c r="EB37"/>
  <c r="DE37"/>
  <c r="DD37"/>
  <c r="EC37" s="1"/>
  <c r="CV37"/>
  <c r="CT37"/>
  <c r="BW37"/>
  <c r="BV37"/>
  <c r="CU37" s="1"/>
  <c r="BM37"/>
  <c r="BK37"/>
  <c r="AN37"/>
  <c r="AM37"/>
  <c r="AE37"/>
  <c r="AD37"/>
  <c r="AC37"/>
  <c r="Q37"/>
  <c r="FL35"/>
  <c r="FJ35"/>
  <c r="EL35"/>
  <c r="FK35" s="1"/>
  <c r="ED35"/>
  <c r="EB35"/>
  <c r="DE35"/>
  <c r="DD35"/>
  <c r="EC35" s="1"/>
  <c r="CV35"/>
  <c r="CT35"/>
  <c r="BW35"/>
  <c r="BV35"/>
  <c r="CU35" s="1"/>
  <c r="BM35"/>
  <c r="BK35"/>
  <c r="AN35"/>
  <c r="AM35"/>
  <c r="BL35" s="1"/>
  <c r="AE35"/>
  <c r="AD35"/>
  <c r="AC35"/>
  <c r="Q35"/>
  <c r="FL33"/>
  <c r="FJ33"/>
  <c r="EM33"/>
  <c r="EL33"/>
  <c r="EX33" s="1"/>
  <c r="ED33"/>
  <c r="EB33"/>
  <c r="DE33"/>
  <c r="DD33"/>
  <c r="DP33" s="1"/>
  <c r="CV33"/>
  <c r="CT33"/>
  <c r="BW33"/>
  <c r="BV33"/>
  <c r="CH33" s="1"/>
  <c r="BM33"/>
  <c r="BK33"/>
  <c r="AN33"/>
  <c r="AM33"/>
  <c r="AY33" s="1"/>
  <c r="AE33"/>
  <c r="AD33"/>
  <c r="AC33"/>
  <c r="Q33"/>
  <c r="FL32"/>
  <c r="FJ32"/>
  <c r="EM32"/>
  <c r="EL32"/>
  <c r="FK32" s="1"/>
  <c r="ED32"/>
  <c r="EB32"/>
  <c r="DE32"/>
  <c r="DD32"/>
  <c r="EC32" s="1"/>
  <c r="CV32"/>
  <c r="CT32"/>
  <c r="BW32"/>
  <c r="BV32"/>
  <c r="CU32" s="1"/>
  <c r="BM32"/>
  <c r="BK32"/>
  <c r="AN32"/>
  <c r="AM32"/>
  <c r="BL32" s="1"/>
  <c r="AE32"/>
  <c r="AD32"/>
  <c r="AC32"/>
  <c r="Q32"/>
  <c r="FL31"/>
  <c r="FJ31"/>
  <c r="EM31"/>
  <c r="EL31"/>
  <c r="FK31" s="1"/>
  <c r="ED31"/>
  <c r="EB31"/>
  <c r="DE31"/>
  <c r="DD31"/>
  <c r="EC31" s="1"/>
  <c r="CV31"/>
  <c r="CT31"/>
  <c r="BW31"/>
  <c r="BV31"/>
  <c r="CU31" s="1"/>
  <c r="BM31"/>
  <c r="BK31"/>
  <c r="AN31"/>
  <c r="AM31"/>
  <c r="BL31" s="1"/>
  <c r="AE31"/>
  <c r="AD31"/>
  <c r="AC31"/>
  <c r="Q31"/>
  <c r="FL30"/>
  <c r="FJ30"/>
  <c r="EM30"/>
  <c r="EL30"/>
  <c r="FK30" s="1"/>
  <c r="ED30"/>
  <c r="EB30"/>
  <c r="DE30"/>
  <c r="DD30"/>
  <c r="DP30" s="1"/>
  <c r="CV30"/>
  <c r="CT30"/>
  <c r="BW30"/>
  <c r="BV30"/>
  <c r="CH30" s="1"/>
  <c r="BM30"/>
  <c r="BK30"/>
  <c r="AN30"/>
  <c r="AM30"/>
  <c r="BL30" s="1"/>
  <c r="AG30"/>
  <c r="AE30"/>
  <c r="AD30"/>
  <c r="AC30"/>
  <c r="Q30"/>
  <c r="FL29"/>
  <c r="FJ29"/>
  <c r="EM29"/>
  <c r="EL29"/>
  <c r="FK29" s="1"/>
  <c r="ED29"/>
  <c r="EB29"/>
  <c r="DE29"/>
  <c r="DD29"/>
  <c r="EC29" s="1"/>
  <c r="CV29"/>
  <c r="CT29"/>
  <c r="BW29"/>
  <c r="BV29"/>
  <c r="CU29" s="1"/>
  <c r="BM29"/>
  <c r="BK29"/>
  <c r="AN29"/>
  <c r="AM29"/>
  <c r="BL29" s="1"/>
  <c r="AE29"/>
  <c r="AD29"/>
  <c r="AC29"/>
  <c r="Q29"/>
  <c r="FL28"/>
  <c r="FJ28"/>
  <c r="EM28"/>
  <c r="EL28"/>
  <c r="EX28" s="1"/>
  <c r="ED28"/>
  <c r="EB28"/>
  <c r="DE28"/>
  <c r="DD28"/>
  <c r="DP28" s="1"/>
  <c r="CV28"/>
  <c r="CT28"/>
  <c r="BW28"/>
  <c r="BV28"/>
  <c r="CH28" s="1"/>
  <c r="BM28"/>
  <c r="BK28"/>
  <c r="AN28"/>
  <c r="AM28"/>
  <c r="AY28" s="1"/>
  <c r="AE28"/>
  <c r="AD28"/>
  <c r="AC28"/>
  <c r="Q28"/>
  <c r="FL27"/>
  <c r="FJ27"/>
  <c r="EM27"/>
  <c r="EL27"/>
  <c r="FK27" s="1"/>
  <c r="ED27"/>
  <c r="EB27"/>
  <c r="DE27"/>
  <c r="DD27"/>
  <c r="DP27" s="1"/>
  <c r="CV27"/>
  <c r="CT27"/>
  <c r="BW27"/>
  <c r="BV27"/>
  <c r="CU27" s="1"/>
  <c r="BM27"/>
  <c r="BK27"/>
  <c r="AN27"/>
  <c r="AM27"/>
  <c r="BL27" s="1"/>
  <c r="AE27"/>
  <c r="AD27"/>
  <c r="AC27"/>
  <c r="Q27"/>
  <c r="FL26"/>
  <c r="FJ26"/>
  <c r="EM26"/>
  <c r="EL26"/>
  <c r="FK26" s="1"/>
  <c r="ED26"/>
  <c r="EB26"/>
  <c r="DE26"/>
  <c r="DD26"/>
  <c r="EC26" s="1"/>
  <c r="CV26"/>
  <c r="CT26"/>
  <c r="BW26"/>
  <c r="BV26"/>
  <c r="CU26" s="1"/>
  <c r="BM26"/>
  <c r="BK26"/>
  <c r="AN26"/>
  <c r="AM26"/>
  <c r="BL26" s="1"/>
  <c r="AE26"/>
  <c r="AD26"/>
  <c r="AC26"/>
  <c r="Q26"/>
  <c r="FL25"/>
  <c r="FJ25"/>
  <c r="EM25"/>
  <c r="EL25"/>
  <c r="EX25" s="1"/>
  <c r="ED25"/>
  <c r="EB25"/>
  <c r="DE25"/>
  <c r="DD25"/>
  <c r="DP25" s="1"/>
  <c r="CV25"/>
  <c r="CT25"/>
  <c r="BW25"/>
  <c r="BV25"/>
  <c r="CH25" s="1"/>
  <c r="BM25"/>
  <c r="BK25"/>
  <c r="AN25"/>
  <c r="AM25"/>
  <c r="AY25" s="1"/>
  <c r="AE25"/>
  <c r="AD25"/>
  <c r="AC25"/>
  <c r="Q25"/>
  <c r="FL24"/>
  <c r="FJ24"/>
  <c r="EM24"/>
  <c r="EL24"/>
  <c r="FK24" s="1"/>
  <c r="ED24"/>
  <c r="EB24"/>
  <c r="DE24"/>
  <c r="DD24"/>
  <c r="EC24" s="1"/>
  <c r="CV24"/>
  <c r="CT24"/>
  <c r="BW24"/>
  <c r="BV24"/>
  <c r="CU24" s="1"/>
  <c r="BM24"/>
  <c r="BK24"/>
  <c r="AN24"/>
  <c r="AM24"/>
  <c r="BL24" s="1"/>
  <c r="AE24"/>
  <c r="AD24"/>
  <c r="AC24"/>
  <c r="Q24"/>
  <c r="FL23"/>
  <c r="FJ23"/>
  <c r="EM23"/>
  <c r="EL23"/>
  <c r="FK23" s="1"/>
  <c r="ED23"/>
  <c r="EB23"/>
  <c r="DE23"/>
  <c r="DD23"/>
  <c r="EC23" s="1"/>
  <c r="CV23"/>
  <c r="CT23"/>
  <c r="BW23"/>
  <c r="BV23"/>
  <c r="CU23" s="1"/>
  <c r="BM23"/>
  <c r="BK23"/>
  <c r="AN23"/>
  <c r="AM23"/>
  <c r="BL23" s="1"/>
  <c r="AG23"/>
  <c r="AE23"/>
  <c r="AD23"/>
  <c r="AC23"/>
  <c r="Q23"/>
  <c r="FL22"/>
  <c r="FJ22"/>
  <c r="EM22"/>
  <c r="EL22"/>
  <c r="EX22" s="1"/>
  <c r="ED22"/>
  <c r="EB22"/>
  <c r="DE22"/>
  <c r="DD22"/>
  <c r="EC22" s="1"/>
  <c r="CV22"/>
  <c r="CT22"/>
  <c r="BW22"/>
  <c r="BV22"/>
  <c r="CU22" s="1"/>
  <c r="BM22"/>
  <c r="BK22"/>
  <c r="AN22"/>
  <c r="AM22"/>
  <c r="AY22" s="1"/>
  <c r="AE22"/>
  <c r="AD22"/>
  <c r="AC22"/>
  <c r="Q22"/>
  <c r="FL21"/>
  <c r="FJ21"/>
  <c r="EM21"/>
  <c r="EL21"/>
  <c r="ED21"/>
  <c r="EB21"/>
  <c r="DE21"/>
  <c r="DD21"/>
  <c r="CV21"/>
  <c r="CT21"/>
  <c r="BW21"/>
  <c r="BV21"/>
  <c r="BM21"/>
  <c r="BK21"/>
  <c r="AN21"/>
  <c r="AM21"/>
  <c r="AE21"/>
  <c r="AD21"/>
  <c r="AC21"/>
  <c r="Q21"/>
  <c r="FL20"/>
  <c r="FJ20"/>
  <c r="EM20"/>
  <c r="EL20"/>
  <c r="EX20" s="1"/>
  <c r="ED20"/>
  <c r="EB20"/>
  <c r="DE20"/>
  <c r="DD20"/>
  <c r="DP20" s="1"/>
  <c r="CV20"/>
  <c r="CT20"/>
  <c r="BW20"/>
  <c r="BV20"/>
  <c r="CH20" s="1"/>
  <c r="BM20"/>
  <c r="BK20"/>
  <c r="AN20"/>
  <c r="AM20"/>
  <c r="AY20" s="1"/>
  <c r="AE20"/>
  <c r="AD20"/>
  <c r="AC20"/>
  <c r="Q20"/>
  <c r="FL19"/>
  <c r="FJ19"/>
  <c r="EM19"/>
  <c r="EL19"/>
  <c r="EX19" s="1"/>
  <c r="ED19"/>
  <c r="EB19"/>
  <c r="DE19"/>
  <c r="DD19"/>
  <c r="DP19" s="1"/>
  <c r="CV19"/>
  <c r="CT19"/>
  <c r="BW19"/>
  <c r="BV19"/>
  <c r="CU19" s="1"/>
  <c r="BM19"/>
  <c r="BK19"/>
  <c r="AN19"/>
  <c r="AM19"/>
  <c r="AY19" s="1"/>
  <c r="AE19"/>
  <c r="AD19"/>
  <c r="AC19"/>
  <c r="Q19"/>
  <c r="FL18"/>
  <c r="FJ18"/>
  <c r="EM18"/>
  <c r="EL18"/>
  <c r="FK18" s="1"/>
  <c r="ED18"/>
  <c r="EB18"/>
  <c r="DE18"/>
  <c r="DD18"/>
  <c r="EC18" s="1"/>
  <c r="CV18"/>
  <c r="CT18"/>
  <c r="BW18"/>
  <c r="BV18"/>
  <c r="CU18" s="1"/>
  <c r="BM18"/>
  <c r="BK18"/>
  <c r="AN18"/>
  <c r="AM18"/>
  <c r="BL18" s="1"/>
  <c r="AE18"/>
  <c r="AD18"/>
  <c r="AC18"/>
  <c r="Q18"/>
  <c r="FL17"/>
  <c r="FJ17"/>
  <c r="EM17"/>
  <c r="EL17"/>
  <c r="EX17" s="1"/>
  <c r="ED17"/>
  <c r="EB17"/>
  <c r="DE17"/>
  <c r="DD17"/>
  <c r="DP17" s="1"/>
  <c r="CV17"/>
  <c r="CT17"/>
  <c r="BW17"/>
  <c r="BV17"/>
  <c r="CH17" s="1"/>
  <c r="BM17"/>
  <c r="BK17"/>
  <c r="AN17"/>
  <c r="AM17"/>
  <c r="AY17" s="1"/>
  <c r="AE17"/>
  <c r="AD17"/>
  <c r="AC17"/>
  <c r="Q17"/>
  <c r="FL16"/>
  <c r="FJ16"/>
  <c r="EM16"/>
  <c r="EL16"/>
  <c r="ED16"/>
  <c r="EB16"/>
  <c r="DE16"/>
  <c r="DD16"/>
  <c r="CV16"/>
  <c r="CT16"/>
  <c r="BW16"/>
  <c r="BV16"/>
  <c r="BM16"/>
  <c r="BK16"/>
  <c r="AN16"/>
  <c r="AM16"/>
  <c r="AG16"/>
  <c r="AE16"/>
  <c r="AD16"/>
  <c r="AC16"/>
  <c r="Q16"/>
  <c r="FL15"/>
  <c r="FJ15"/>
  <c r="EM15"/>
  <c r="EL15"/>
  <c r="FK15" s="1"/>
  <c r="ED15"/>
  <c r="EB15"/>
  <c r="DE15"/>
  <c r="DD15"/>
  <c r="EC15" s="1"/>
  <c r="CV15"/>
  <c r="CT15"/>
  <c r="BW15"/>
  <c r="BV15"/>
  <c r="CU15" s="1"/>
  <c r="BM15"/>
  <c r="BK15"/>
  <c r="AN15"/>
  <c r="AM15"/>
  <c r="BL15" s="1"/>
  <c r="AE15"/>
  <c r="AG15" s="1"/>
  <c r="AD15"/>
  <c r="AC15"/>
  <c r="Q15"/>
  <c r="FL14"/>
  <c r="FJ14"/>
  <c r="EM14"/>
  <c r="EL14"/>
  <c r="FK14" s="1"/>
  <c r="ED14"/>
  <c r="EB14"/>
  <c r="DE14"/>
  <c r="DD14"/>
  <c r="EC14" s="1"/>
  <c r="CV14"/>
  <c r="CT14"/>
  <c r="BW14"/>
  <c r="BV14"/>
  <c r="CU14" s="1"/>
  <c r="BM14"/>
  <c r="BK14"/>
  <c r="AN14"/>
  <c r="AM14"/>
  <c r="BL14" s="1"/>
  <c r="AE14"/>
  <c r="AD14"/>
  <c r="AC14"/>
  <c r="Q14"/>
  <c r="AY37" l="1"/>
  <c r="BL37"/>
  <c r="FK36"/>
  <c r="EX36"/>
  <c r="EC19"/>
  <c r="DP14"/>
  <c r="AY26"/>
  <c r="AY14"/>
  <c r="BL19"/>
  <c r="EC30"/>
  <c r="BL25"/>
  <c r="AY30"/>
  <c r="DP35"/>
  <c r="DP37"/>
  <c r="CH15"/>
  <c r="EC33"/>
  <c r="BO48"/>
  <c r="BP48" s="1"/>
  <c r="BL17"/>
  <c r="CH18"/>
  <c r="BL22"/>
  <c r="AY27"/>
  <c r="EC27"/>
  <c r="BL33"/>
  <c r="EX35"/>
  <c r="DP22"/>
  <c r="FN16"/>
  <c r="FO16" s="1"/>
  <c r="FN21"/>
  <c r="FO21" s="1"/>
  <c r="BO22"/>
  <c r="BP22" s="1"/>
  <c r="BL28"/>
  <c r="FN19"/>
  <c r="FO19" s="1"/>
  <c r="CH31"/>
  <c r="EC20"/>
  <c r="EC25"/>
  <c r="FK33"/>
  <c r="AY18"/>
  <c r="AY35"/>
  <c r="AY23"/>
  <c r="DP26"/>
  <c r="FN20"/>
  <c r="FO20" s="1"/>
  <c r="CU43"/>
  <c r="DP46"/>
  <c r="CH41"/>
  <c r="AY48"/>
  <c r="BL44"/>
  <c r="DP41"/>
  <c r="EX18"/>
  <c r="DP23"/>
  <c r="DP42"/>
  <c r="FK17"/>
  <c r="EX26"/>
  <c r="EC45"/>
  <c r="FK25"/>
  <c r="BO46"/>
  <c r="BP46" s="1"/>
  <c r="CH19"/>
  <c r="CH22"/>
  <c r="CX23"/>
  <c r="CY23" s="1"/>
  <c r="CH27"/>
  <c r="EX27"/>
  <c r="CH35"/>
  <c r="BL42"/>
  <c r="EX14"/>
  <c r="FK19"/>
  <c r="FK20"/>
  <c r="FK22"/>
  <c r="EX23"/>
  <c r="EX30"/>
  <c r="CU33"/>
  <c r="FK28"/>
  <c r="EX31"/>
  <c r="FK43"/>
  <c r="CH45"/>
  <c r="DP48"/>
  <c r="CU48"/>
  <c r="CH26"/>
  <c r="AY31"/>
  <c r="CU25"/>
  <c r="CH14"/>
  <c r="CH37"/>
  <c r="EX37"/>
  <c r="DP18"/>
  <c r="CU20"/>
  <c r="CH23"/>
  <c r="CU30"/>
  <c r="FK42"/>
  <c r="DP31"/>
  <c r="BL20"/>
  <c r="AY15"/>
  <c r="BO32"/>
  <c r="BP32" s="1"/>
  <c r="BL43"/>
  <c r="FN48"/>
  <c r="FO48" s="1"/>
  <c r="EX15"/>
  <c r="FK44"/>
  <c r="CH46"/>
  <c r="CT51"/>
  <c r="CU28"/>
  <c r="CU44"/>
  <c r="EC28"/>
  <c r="AY45"/>
  <c r="BO24"/>
  <c r="BP24" s="1"/>
  <c r="CH42"/>
  <c r="EX41"/>
  <c r="EC43"/>
  <c r="EC44"/>
  <c r="EX46"/>
  <c r="EX48"/>
  <c r="AY41"/>
  <c r="FK45"/>
  <c r="AY46"/>
  <c r="BO16"/>
  <c r="BP16" s="1"/>
  <c r="BO15"/>
  <c r="BP15" s="1"/>
  <c r="FN31"/>
  <c r="FO31" s="1"/>
  <c r="FN25"/>
  <c r="FO25" s="1"/>
  <c r="FN26"/>
  <c r="FO26" s="1"/>
  <c r="CX15"/>
  <c r="CY15" s="1"/>
  <c r="BO30"/>
  <c r="BP30" s="1"/>
  <c r="FN43"/>
  <c r="FO43" s="1"/>
  <c r="FN44"/>
  <c r="FO44" s="1"/>
  <c r="BO43"/>
  <c r="BP43" s="1"/>
  <c r="BO45"/>
  <c r="BP45" s="1"/>
  <c r="FN47"/>
  <c r="FO47" s="1"/>
  <c r="FN46"/>
  <c r="FO46" s="1"/>
  <c r="FN45"/>
  <c r="FO45" s="1"/>
  <c r="FN42"/>
  <c r="FO42" s="1"/>
  <c r="FN41"/>
  <c r="FO41" s="1"/>
  <c r="FN40"/>
  <c r="FO40" s="1"/>
  <c r="FN37"/>
  <c r="FO37" s="1"/>
  <c r="FN35"/>
  <c r="FO35" s="1"/>
  <c r="FN33"/>
  <c r="FO33" s="1"/>
  <c r="FN32"/>
  <c r="FO32" s="1"/>
  <c r="FN30"/>
  <c r="FO30" s="1"/>
  <c r="FN29"/>
  <c r="FO29" s="1"/>
  <c r="FN28"/>
  <c r="FO28" s="1"/>
  <c r="FN27"/>
  <c r="FO27" s="1"/>
  <c r="FN24"/>
  <c r="FO24" s="1"/>
  <c r="BO23"/>
  <c r="BP23" s="1"/>
  <c r="FN23"/>
  <c r="FO23" s="1"/>
  <c r="EF23"/>
  <c r="EG23"/>
  <c r="FN22"/>
  <c r="FO22" s="1"/>
  <c r="BO19"/>
  <c r="BP19" s="1"/>
  <c r="EF18"/>
  <c r="EG18" s="1"/>
  <c r="CX17"/>
  <c r="CY17" s="1"/>
  <c r="AG47"/>
  <c r="AG46"/>
  <c r="AG44"/>
  <c r="AG43"/>
  <c r="AG42"/>
  <c r="AG40"/>
  <c r="AG37"/>
  <c r="AG33"/>
  <c r="AG32"/>
  <c r="AG31"/>
  <c r="AG29"/>
  <c r="BO28"/>
  <c r="BP28" s="1"/>
  <c r="AG28"/>
  <c r="AG27"/>
  <c r="BO27"/>
  <c r="BP27" s="1"/>
  <c r="AG26"/>
  <c r="AG25"/>
  <c r="AG24"/>
  <c r="AG22"/>
  <c r="AG21"/>
  <c r="AG20"/>
  <c r="BO20"/>
  <c r="BP20" s="1"/>
  <c r="AG19"/>
  <c r="CX18"/>
  <c r="CY18" s="1"/>
  <c r="FN18"/>
  <c r="FO18" s="1"/>
  <c r="AG18"/>
  <c r="AC51"/>
  <c r="AG17"/>
  <c r="AG14"/>
  <c r="BO18"/>
  <c r="BP18" s="1"/>
  <c r="EF19"/>
  <c r="EG19" s="1"/>
  <c r="BO14"/>
  <c r="BK51"/>
  <c r="FN15"/>
  <c r="FO15" s="1"/>
  <c r="FJ51"/>
  <c r="EF15"/>
  <c r="EG15" s="1"/>
  <c r="CU16"/>
  <c r="CH16"/>
  <c r="FK16"/>
  <c r="EX16"/>
  <c r="CX19"/>
  <c r="CY19" s="1"/>
  <c r="EB51"/>
  <c r="CU17"/>
  <c r="CU21"/>
  <c r="CH21"/>
  <c r="FK21"/>
  <c r="EX21"/>
  <c r="BL16"/>
  <c r="AY16"/>
  <c r="EC16"/>
  <c r="DP16"/>
  <c r="DP15"/>
  <c r="BL21"/>
  <c r="AY21"/>
  <c r="EC21"/>
  <c r="DP21"/>
  <c r="EC17"/>
  <c r="BO26"/>
  <c r="BP26" s="1"/>
  <c r="CX26"/>
  <c r="CY26" s="1"/>
  <c r="EF26"/>
  <c r="EG26" s="1"/>
  <c r="BO35"/>
  <c r="BP35" s="1"/>
  <c r="CX35"/>
  <c r="CY35" s="1"/>
  <c r="EF35"/>
  <c r="EG35" s="1"/>
  <c r="BO41"/>
  <c r="BP41" s="1"/>
  <c r="CX41"/>
  <c r="CY41" s="1"/>
  <c r="EF41"/>
  <c r="EG41" s="1"/>
  <c r="BL40"/>
  <c r="CU40"/>
  <c r="EC40"/>
  <c r="FK40"/>
  <c r="CX46"/>
  <c r="CY46" s="1"/>
  <c r="EF46"/>
  <c r="EG46" s="1"/>
  <c r="BO31"/>
  <c r="BP31" s="1"/>
  <c r="CX31"/>
  <c r="CY31" s="1"/>
  <c r="EF31"/>
  <c r="EG31" s="1"/>
  <c r="CX20"/>
  <c r="CY20" s="1"/>
  <c r="EF20"/>
  <c r="EG20" s="1"/>
  <c r="AY24"/>
  <c r="CH24"/>
  <c r="DP24"/>
  <c r="EX24"/>
  <c r="CX28"/>
  <c r="CY28" s="1"/>
  <c r="EF28"/>
  <c r="EG28" s="1"/>
  <c r="AY32"/>
  <c r="CH32"/>
  <c r="DP32"/>
  <c r="EX32"/>
  <c r="CX43"/>
  <c r="CY43" s="1"/>
  <c r="EF43"/>
  <c r="EG43" s="1"/>
  <c r="AY47"/>
  <c r="CH47"/>
  <c r="DP47"/>
  <c r="EX47"/>
  <c r="BO17"/>
  <c r="BP17" s="1"/>
  <c r="EF17"/>
  <c r="EG17" s="1"/>
  <c r="FN17"/>
  <c r="FO17" s="1"/>
  <c r="BO25"/>
  <c r="BP25" s="1"/>
  <c r="CX25"/>
  <c r="CY25" s="1"/>
  <c r="EF25"/>
  <c r="EG25" s="1"/>
  <c r="AY29"/>
  <c r="CH29"/>
  <c r="DP29"/>
  <c r="EX29"/>
  <c r="BO33"/>
  <c r="BP33" s="1"/>
  <c r="CX33"/>
  <c r="CY33" s="1"/>
  <c r="EF33"/>
  <c r="EG33" s="1"/>
  <c r="BO40"/>
  <c r="BP40" s="1"/>
  <c r="CX40"/>
  <c r="CY40" s="1"/>
  <c r="EF40"/>
  <c r="EG40" s="1"/>
  <c r="CX48"/>
  <c r="CY48" s="1"/>
  <c r="EF48"/>
  <c r="EG48" s="1"/>
  <c r="CX14"/>
  <c r="EF14"/>
  <c r="FN14"/>
  <c r="CX22"/>
  <c r="CY22" s="1"/>
  <c r="EF22"/>
  <c r="EG22" s="1"/>
  <c r="CX30"/>
  <c r="CY30" s="1"/>
  <c r="EF30"/>
  <c r="EG30" s="1"/>
  <c r="CX45"/>
  <c r="CY45" s="1"/>
  <c r="EF45"/>
  <c r="EG45" s="1"/>
  <c r="CX27"/>
  <c r="CY27" s="1"/>
  <c r="EF27"/>
  <c r="EG27" s="1"/>
  <c r="BO37"/>
  <c r="BP37" s="1"/>
  <c r="CX37"/>
  <c r="CY37" s="1"/>
  <c r="EF37"/>
  <c r="EG37" s="1"/>
  <c r="BO42"/>
  <c r="BP42" s="1"/>
  <c r="CX42"/>
  <c r="CY42" s="1"/>
  <c r="EF42"/>
  <c r="EG42" s="1"/>
  <c r="CX16"/>
  <c r="CY16" s="1"/>
  <c r="EF16"/>
  <c r="EG16" s="1"/>
  <c r="CX24"/>
  <c r="CY24" s="1"/>
  <c r="EF24"/>
  <c r="EG24" s="1"/>
  <c r="CX32"/>
  <c r="CY32" s="1"/>
  <c r="EF32"/>
  <c r="EG32" s="1"/>
  <c r="BO47"/>
  <c r="BP47" s="1"/>
  <c r="CX47"/>
  <c r="CY47" s="1"/>
  <c r="EF47"/>
  <c r="EG47" s="1"/>
  <c r="BO21"/>
  <c r="BP21" s="1"/>
  <c r="CX21"/>
  <c r="CY21" s="1"/>
  <c r="EF21"/>
  <c r="EG21" s="1"/>
  <c r="BO29"/>
  <c r="BP29" s="1"/>
  <c r="CX29"/>
  <c r="CY29" s="1"/>
  <c r="EF29"/>
  <c r="EG29" s="1"/>
  <c r="BO44"/>
  <c r="BP44" s="1"/>
  <c r="CX44"/>
  <c r="CY44" s="1"/>
  <c r="EF44"/>
  <c r="EG44" s="1"/>
  <c r="EM50" i="2"/>
  <c r="EM48"/>
  <c r="EM47"/>
  <c r="EM46"/>
  <c r="EM45"/>
  <c r="EM44"/>
  <c r="EM43"/>
  <c r="EM42"/>
  <c r="EM41"/>
  <c r="EM40"/>
  <c r="EM37"/>
  <c r="EM35"/>
  <c r="EM33"/>
  <c r="EM32"/>
  <c r="EM31"/>
  <c r="EM30"/>
  <c r="EM29"/>
  <c r="EM28"/>
  <c r="EM27"/>
  <c r="EM26"/>
  <c r="EM25"/>
  <c r="EM24"/>
  <c r="EM23"/>
  <c r="EM22"/>
  <c r="EM21"/>
  <c r="EM20"/>
  <c r="EM19"/>
  <c r="EM18"/>
  <c r="EM17"/>
  <c r="EM16"/>
  <c r="EM15"/>
  <c r="EM14"/>
  <c r="EL50"/>
  <c r="FK50" s="1"/>
  <c r="EL48"/>
  <c r="EX48" s="1"/>
  <c r="EL47"/>
  <c r="EX47" s="1"/>
  <c r="EL46"/>
  <c r="FK46" s="1"/>
  <c r="EL45"/>
  <c r="EX45" s="1"/>
  <c r="EL44"/>
  <c r="EX44" s="1"/>
  <c r="EL43"/>
  <c r="FK43" s="1"/>
  <c r="EL42"/>
  <c r="EX42" s="1"/>
  <c r="EL41"/>
  <c r="FK41" s="1"/>
  <c r="EL40"/>
  <c r="FK40" s="1"/>
  <c r="EL39"/>
  <c r="EL38"/>
  <c r="EL37"/>
  <c r="EX37" s="1"/>
  <c r="EL35"/>
  <c r="EX35" s="1"/>
  <c r="EL33"/>
  <c r="FK33" s="1"/>
  <c r="EL32"/>
  <c r="FK32" s="1"/>
  <c r="EL31"/>
  <c r="FK31" s="1"/>
  <c r="EL30"/>
  <c r="EX30" s="1"/>
  <c r="EL29"/>
  <c r="EX29" s="1"/>
  <c r="EL28"/>
  <c r="FK28" s="1"/>
  <c r="EL27"/>
  <c r="EX27" s="1"/>
  <c r="EL26"/>
  <c r="FK26" s="1"/>
  <c r="EL25"/>
  <c r="EX25" s="1"/>
  <c r="EL24"/>
  <c r="FK24" s="1"/>
  <c r="EL23"/>
  <c r="FK23" s="1"/>
  <c r="EL22"/>
  <c r="FK22" s="1"/>
  <c r="EL21"/>
  <c r="EX21" s="1"/>
  <c r="EL20"/>
  <c r="FK20" s="1"/>
  <c r="EL19"/>
  <c r="EX19" s="1"/>
  <c r="EL18"/>
  <c r="EX18" s="1"/>
  <c r="EL17"/>
  <c r="FK17" s="1"/>
  <c r="EL16"/>
  <c r="FK16" s="1"/>
  <c r="EL15"/>
  <c r="FK15" s="1"/>
  <c r="EL14"/>
  <c r="FK14" s="1"/>
  <c r="DE50"/>
  <c r="DE48"/>
  <c r="DE47"/>
  <c r="DE46"/>
  <c r="DE45"/>
  <c r="DE44"/>
  <c r="DE43"/>
  <c r="DE42"/>
  <c r="DE41"/>
  <c r="DE40"/>
  <c r="DE37"/>
  <c r="DE35"/>
  <c r="DE33"/>
  <c r="DE32"/>
  <c r="DE31"/>
  <c r="DE30"/>
  <c r="DE29"/>
  <c r="DE28"/>
  <c r="DE27"/>
  <c r="DE26"/>
  <c r="DE25"/>
  <c r="DE24"/>
  <c r="DE23"/>
  <c r="DE22"/>
  <c r="DE21"/>
  <c r="DE20"/>
  <c r="DE19"/>
  <c r="DE18"/>
  <c r="DE17"/>
  <c r="DE16"/>
  <c r="DE15"/>
  <c r="DE14"/>
  <c r="DD50"/>
  <c r="DP50" s="1"/>
  <c r="DD48"/>
  <c r="EC48" s="1"/>
  <c r="DD47"/>
  <c r="EC47" s="1"/>
  <c r="DD46"/>
  <c r="DP46" s="1"/>
  <c r="DD45"/>
  <c r="EC45" s="1"/>
  <c r="DD44"/>
  <c r="DP44" s="1"/>
  <c r="DD43"/>
  <c r="EC43" s="1"/>
  <c r="DD42"/>
  <c r="EC42" s="1"/>
  <c r="DD41"/>
  <c r="DP41" s="1"/>
  <c r="DD40"/>
  <c r="EC40" s="1"/>
  <c r="DD39"/>
  <c r="DD38"/>
  <c r="DD37"/>
  <c r="EC37" s="1"/>
  <c r="DD35"/>
  <c r="DP35" s="1"/>
  <c r="DD33"/>
  <c r="EC33" s="1"/>
  <c r="DD32"/>
  <c r="DP32" s="1"/>
  <c r="DD31"/>
  <c r="EC31" s="1"/>
  <c r="DD30"/>
  <c r="EC30" s="1"/>
  <c r="DD29"/>
  <c r="DP29" s="1"/>
  <c r="DD28"/>
  <c r="EC28" s="1"/>
  <c r="DD27"/>
  <c r="EC27" s="1"/>
  <c r="DD26"/>
  <c r="EC26" s="1"/>
  <c r="DD25"/>
  <c r="DP25" s="1"/>
  <c r="DD24"/>
  <c r="DP24" s="1"/>
  <c r="DD23"/>
  <c r="EC23" s="1"/>
  <c r="DD22"/>
  <c r="EC22" s="1"/>
  <c r="DD21"/>
  <c r="EC21" s="1"/>
  <c r="DD20"/>
  <c r="EC20" s="1"/>
  <c r="DD19"/>
  <c r="EC19" s="1"/>
  <c r="DD18"/>
  <c r="EC18" s="1"/>
  <c r="DD17"/>
  <c r="EC17" s="1"/>
  <c r="DD16"/>
  <c r="DP16" s="1"/>
  <c r="DD15"/>
  <c r="EC15" s="1"/>
  <c r="DD14"/>
  <c r="EC14" s="1"/>
  <c r="BW50"/>
  <c r="BW48"/>
  <c r="BW47"/>
  <c r="BW46"/>
  <c r="BW45"/>
  <c r="BW44"/>
  <c r="BW43"/>
  <c r="BW42"/>
  <c r="BW41"/>
  <c r="BW40"/>
  <c r="BW37"/>
  <c r="BW35"/>
  <c r="BW33"/>
  <c r="BW32"/>
  <c r="BW31"/>
  <c r="BW30"/>
  <c r="BW29"/>
  <c r="BW28"/>
  <c r="BW27"/>
  <c r="BW26"/>
  <c r="BW25"/>
  <c r="BW24"/>
  <c r="BW23"/>
  <c r="BW22"/>
  <c r="BW21"/>
  <c r="BW20"/>
  <c r="BW19"/>
  <c r="BW18"/>
  <c r="BW17"/>
  <c r="BW16"/>
  <c r="BW15"/>
  <c r="BW14"/>
  <c r="BV50"/>
  <c r="CU50" s="1"/>
  <c r="BV48"/>
  <c r="CH48" s="1"/>
  <c r="BV47"/>
  <c r="CU47" s="1"/>
  <c r="BV46"/>
  <c r="CH46" s="1"/>
  <c r="BV45"/>
  <c r="CU45" s="1"/>
  <c r="BV44"/>
  <c r="CU44" s="1"/>
  <c r="BV43"/>
  <c r="CU43" s="1"/>
  <c r="BV42"/>
  <c r="CH42" s="1"/>
  <c r="BV41"/>
  <c r="CU41" s="1"/>
  <c r="BV40"/>
  <c r="CH40" s="1"/>
  <c r="BV39"/>
  <c r="BV38"/>
  <c r="BV37"/>
  <c r="CU37" s="1"/>
  <c r="BV35"/>
  <c r="CU35" s="1"/>
  <c r="BV33"/>
  <c r="CU33" s="1"/>
  <c r="BV32"/>
  <c r="CH32" s="1"/>
  <c r="BV31"/>
  <c r="CU31" s="1"/>
  <c r="BV30"/>
  <c r="CH30" s="1"/>
  <c r="BV29"/>
  <c r="CU29" s="1"/>
  <c r="BV28"/>
  <c r="CH28" s="1"/>
  <c r="BV27"/>
  <c r="CU27" s="1"/>
  <c r="BV26"/>
  <c r="CU26" s="1"/>
  <c r="BV25"/>
  <c r="CU25" s="1"/>
  <c r="BV24"/>
  <c r="CH24" s="1"/>
  <c r="BV23"/>
  <c r="CH23" s="1"/>
  <c r="BV22"/>
  <c r="CH22" s="1"/>
  <c r="BV21"/>
  <c r="CU21" s="1"/>
  <c r="BV20"/>
  <c r="CH20" s="1"/>
  <c r="BV19"/>
  <c r="CU19" s="1"/>
  <c r="BV18"/>
  <c r="CU18" s="1"/>
  <c r="BV17"/>
  <c r="CU17" s="1"/>
  <c r="BV16"/>
  <c r="CH16" s="1"/>
  <c r="BV15"/>
  <c r="CU15" s="1"/>
  <c r="BV14"/>
  <c r="CH14" s="1"/>
  <c r="AN50"/>
  <c r="AN47"/>
  <c r="AN46"/>
  <c r="AN45"/>
  <c r="AN44"/>
  <c r="AN43"/>
  <c r="AN42"/>
  <c r="AN41"/>
  <c r="AN40"/>
  <c r="AN37"/>
  <c r="AN35"/>
  <c r="AN33"/>
  <c r="AN32"/>
  <c r="AN31"/>
  <c r="AN30"/>
  <c r="AN29"/>
  <c r="AN28"/>
  <c r="AN27"/>
  <c r="AN26"/>
  <c r="AN25"/>
  <c r="AN24"/>
  <c r="AN23"/>
  <c r="AN22"/>
  <c r="AN21"/>
  <c r="AN20"/>
  <c r="AN19"/>
  <c r="AN18"/>
  <c r="AN17"/>
  <c r="AN16"/>
  <c r="AN15"/>
  <c r="AN14"/>
  <c r="AM50"/>
  <c r="AM48"/>
  <c r="AM47"/>
  <c r="AM46"/>
  <c r="AM45"/>
  <c r="AM44"/>
  <c r="AM43"/>
  <c r="AM42"/>
  <c r="AM41"/>
  <c r="AM40"/>
  <c r="AM37"/>
  <c r="AM35"/>
  <c r="AM33"/>
  <c r="AM32"/>
  <c r="AM31"/>
  <c r="AM30"/>
  <c r="AM29"/>
  <c r="AM28"/>
  <c r="AM27"/>
  <c r="AM26"/>
  <c r="AM25"/>
  <c r="AM24"/>
  <c r="AM23"/>
  <c r="AM22"/>
  <c r="AM21"/>
  <c r="AM20"/>
  <c r="AM19"/>
  <c r="AM18"/>
  <c r="AM17"/>
  <c r="AM16"/>
  <c r="AM15"/>
  <c r="AM14"/>
  <c r="FI51"/>
  <c r="FH51"/>
  <c r="FG51"/>
  <c r="FF51"/>
  <c r="FE51"/>
  <c r="FD51"/>
  <c r="FC51"/>
  <c r="FB51"/>
  <c r="FA51"/>
  <c r="EZ51"/>
  <c r="EW51"/>
  <c r="EV51"/>
  <c r="EU51"/>
  <c r="ET51"/>
  <c r="ES51"/>
  <c r="ER51"/>
  <c r="EQ51"/>
  <c r="EP51"/>
  <c r="EO51"/>
  <c r="EN51"/>
  <c r="FL50"/>
  <c r="FL48"/>
  <c r="FL47"/>
  <c r="FL46"/>
  <c r="FJ46"/>
  <c r="FL45"/>
  <c r="FJ45"/>
  <c r="FL44"/>
  <c r="FJ44"/>
  <c r="FL43"/>
  <c r="FJ43"/>
  <c r="FL42"/>
  <c r="FJ42"/>
  <c r="FL41"/>
  <c r="FJ41"/>
  <c r="FL40"/>
  <c r="FJ40"/>
  <c r="FL37"/>
  <c r="FJ37"/>
  <c r="FL35"/>
  <c r="FK35"/>
  <c r="FJ35"/>
  <c r="FL33"/>
  <c r="FJ33"/>
  <c r="FL32"/>
  <c r="FJ32"/>
  <c r="FL31"/>
  <c r="FJ31"/>
  <c r="EX31"/>
  <c r="FL30"/>
  <c r="FJ30"/>
  <c r="FL29"/>
  <c r="FJ29"/>
  <c r="FL28"/>
  <c r="FJ28"/>
  <c r="FL27"/>
  <c r="FJ27"/>
  <c r="FL26"/>
  <c r="FJ26"/>
  <c r="FL25"/>
  <c r="FJ25"/>
  <c r="FL24"/>
  <c r="FJ24"/>
  <c r="FL23"/>
  <c r="FJ23"/>
  <c r="FL22"/>
  <c r="FJ22"/>
  <c r="FL21"/>
  <c r="FJ21"/>
  <c r="FL20"/>
  <c r="FJ20"/>
  <c r="EX20"/>
  <c r="FL19"/>
  <c r="FJ19"/>
  <c r="FL18"/>
  <c r="FJ18"/>
  <c r="FL17"/>
  <c r="FJ17"/>
  <c r="FL16"/>
  <c r="FJ16"/>
  <c r="FL15"/>
  <c r="FJ15"/>
  <c r="FL14"/>
  <c r="FJ14"/>
  <c r="ED50"/>
  <c r="EB50"/>
  <c r="FJ50" s="1"/>
  <c r="ED48"/>
  <c r="ED47"/>
  <c r="EB47"/>
  <c r="FJ47" s="1"/>
  <c r="ED46"/>
  <c r="EB46"/>
  <c r="ED45"/>
  <c r="EB45"/>
  <c r="ED44"/>
  <c r="EB44"/>
  <c r="ED43"/>
  <c r="EB43"/>
  <c r="ED42"/>
  <c r="EB42"/>
  <c r="ED41"/>
  <c r="EB41"/>
  <c r="ED40"/>
  <c r="EB40"/>
  <c r="ED37"/>
  <c r="EB37"/>
  <c r="ED35"/>
  <c r="EB35"/>
  <c r="ED33"/>
  <c r="EB33"/>
  <c r="ED32"/>
  <c r="EB32"/>
  <c r="ED31"/>
  <c r="EB31"/>
  <c r="ED30"/>
  <c r="EB30"/>
  <c r="ED29"/>
  <c r="EB29"/>
  <c r="ED28"/>
  <c r="EB28"/>
  <c r="ED27"/>
  <c r="EB27"/>
  <c r="ED26"/>
  <c r="EB26"/>
  <c r="ED25"/>
  <c r="EB25"/>
  <c r="ED24"/>
  <c r="EB24"/>
  <c r="ED23"/>
  <c r="EB23"/>
  <c r="ED22"/>
  <c r="EB22"/>
  <c r="ED21"/>
  <c r="EB21"/>
  <c r="ED20"/>
  <c r="EB20"/>
  <c r="ED19"/>
  <c r="EB19"/>
  <c r="ED18"/>
  <c r="EB18"/>
  <c r="ED17"/>
  <c r="EB17"/>
  <c r="ED16"/>
  <c r="EB16"/>
  <c r="ED15"/>
  <c r="EB15"/>
  <c r="ED14"/>
  <c r="EB14"/>
  <c r="EA51"/>
  <c r="DZ51"/>
  <c r="DY51"/>
  <c r="DX51"/>
  <c r="DW51"/>
  <c r="DV51"/>
  <c r="DU51"/>
  <c r="DT51"/>
  <c r="DS51"/>
  <c r="DR51"/>
  <c r="DO51"/>
  <c r="DN51"/>
  <c r="DM51"/>
  <c r="DL51"/>
  <c r="DK51"/>
  <c r="DJ51"/>
  <c r="DI51"/>
  <c r="DH51"/>
  <c r="DG51"/>
  <c r="DF51"/>
  <c r="DP14"/>
  <c r="CV14"/>
  <c r="CS51"/>
  <c r="CR51"/>
  <c r="CQ51"/>
  <c r="CP51"/>
  <c r="CO51"/>
  <c r="CN51"/>
  <c r="CM51"/>
  <c r="CL51"/>
  <c r="CK51"/>
  <c r="CJ51"/>
  <c r="CG51"/>
  <c r="CF51"/>
  <c r="CE51"/>
  <c r="CD51"/>
  <c r="CC51"/>
  <c r="CB51"/>
  <c r="CA51"/>
  <c r="BZ51"/>
  <c r="BY51"/>
  <c r="BX51"/>
  <c r="CV50"/>
  <c r="CT50"/>
  <c r="CV48"/>
  <c r="CT48"/>
  <c r="EB48" s="1"/>
  <c r="FJ48" s="1"/>
  <c r="CV47"/>
  <c r="CT47"/>
  <c r="CV46"/>
  <c r="CT46"/>
  <c r="CV45"/>
  <c r="CT45"/>
  <c r="CV44"/>
  <c r="CT44"/>
  <c r="CV43"/>
  <c r="CT43"/>
  <c r="CV42"/>
  <c r="CT42"/>
  <c r="CV41"/>
  <c r="CT41"/>
  <c r="CV40"/>
  <c r="CT40"/>
  <c r="CV37"/>
  <c r="CT37"/>
  <c r="CV35"/>
  <c r="CT35"/>
  <c r="CV33"/>
  <c r="CT33"/>
  <c r="CH33"/>
  <c r="CV32"/>
  <c r="CT32"/>
  <c r="CV31"/>
  <c r="CT31"/>
  <c r="CV30"/>
  <c r="CT30"/>
  <c r="CV29"/>
  <c r="CT29"/>
  <c r="CV28"/>
  <c r="CT28"/>
  <c r="CV27"/>
  <c r="CT27"/>
  <c r="CV26"/>
  <c r="CT26"/>
  <c r="CV25"/>
  <c r="CT25"/>
  <c r="CV24"/>
  <c r="CU24"/>
  <c r="CT24"/>
  <c r="CV23"/>
  <c r="CT23"/>
  <c r="CV22"/>
  <c r="CU22"/>
  <c r="CT22"/>
  <c r="CV21"/>
  <c r="CT21"/>
  <c r="CV20"/>
  <c r="CT20"/>
  <c r="CV19"/>
  <c r="CT19"/>
  <c r="CV18"/>
  <c r="CT18"/>
  <c r="CV17"/>
  <c r="CT17"/>
  <c r="CV16"/>
  <c r="CT16"/>
  <c r="CV15"/>
  <c r="CT15"/>
  <c r="CT14"/>
  <c r="Q14"/>
  <c r="DP15" l="1"/>
  <c r="FK30"/>
  <c r="DP17"/>
  <c r="EX22"/>
  <c r="CH47"/>
  <c r="EC24"/>
  <c r="CH17"/>
  <c r="DP28"/>
  <c r="FK18"/>
  <c r="CU16"/>
  <c r="DP27"/>
  <c r="EX33"/>
  <c r="EC16"/>
  <c r="FK44"/>
  <c r="EC41"/>
  <c r="FK48"/>
  <c r="DP19"/>
  <c r="FK25"/>
  <c r="CH29"/>
  <c r="DP37"/>
  <c r="CH25"/>
  <c r="CH21"/>
  <c r="CU30"/>
  <c r="EC29"/>
  <c r="DP31"/>
  <c r="EX23"/>
  <c r="DP33"/>
  <c r="EC25"/>
  <c r="CH50"/>
  <c r="EX50"/>
  <c r="DP43"/>
  <c r="CU23"/>
  <c r="DP45"/>
  <c r="EX15"/>
  <c r="EX41"/>
  <c r="CH31"/>
  <c r="DP21"/>
  <c r="CU14"/>
  <c r="DP23"/>
  <c r="EX17"/>
  <c r="EX28"/>
  <c r="EX43"/>
  <c r="EC46"/>
  <c r="EX26"/>
  <c r="CH15"/>
  <c r="DP20"/>
  <c r="DP48"/>
  <c r="EX14"/>
  <c r="EX40"/>
  <c r="CU32"/>
  <c r="EC32"/>
  <c r="DP47"/>
  <c r="EX46"/>
  <c r="CH43"/>
  <c r="CU42"/>
  <c r="CU40"/>
  <c r="DP40"/>
  <c r="AC53" i="3"/>
  <c r="FN51"/>
  <c r="FO14"/>
  <c r="FJ53" s="1"/>
  <c r="BO51"/>
  <c r="BP14"/>
  <c r="BK53" s="1"/>
  <c r="EF51"/>
  <c r="EG14"/>
  <c r="EB53" s="1"/>
  <c r="CX51"/>
  <c r="CY14"/>
  <c r="CT53" s="1"/>
  <c r="CH41" i="2"/>
  <c r="EX16"/>
  <c r="EX32"/>
  <c r="EC35"/>
  <c r="EC44"/>
  <c r="FK42"/>
  <c r="DP26"/>
  <c r="DP18"/>
  <c r="EX24"/>
  <c r="CU20"/>
  <c r="CU46"/>
  <c r="EB51"/>
  <c r="CU28"/>
  <c r="FJ51"/>
  <c r="EC50"/>
  <c r="CU48"/>
  <c r="FK19"/>
  <c r="FK21"/>
  <c r="FK27"/>
  <c r="FK29"/>
  <c r="FK37"/>
  <c r="FK45"/>
  <c r="FK47"/>
  <c r="DP22"/>
  <c r="DP30"/>
  <c r="DP42"/>
  <c r="CH18"/>
  <c r="CH26"/>
  <c r="CH35"/>
  <c r="CH44"/>
  <c r="CH19"/>
  <c r="CH27"/>
  <c r="CH37"/>
  <c r="CH45"/>
  <c r="BM50" l="1"/>
  <c r="BL50"/>
  <c r="BK50"/>
  <c r="BM48"/>
  <c r="BL48"/>
  <c r="BK48"/>
  <c r="BM47"/>
  <c r="BL47"/>
  <c r="BK47"/>
  <c r="BM46"/>
  <c r="BL46"/>
  <c r="BK46"/>
  <c r="BM45"/>
  <c r="BL45"/>
  <c r="BK45"/>
  <c r="BM44"/>
  <c r="BL44"/>
  <c r="BK44"/>
  <c r="BM43"/>
  <c r="BL43"/>
  <c r="BK43"/>
  <c r="BM42"/>
  <c r="BL42"/>
  <c r="BK42"/>
  <c r="BM41"/>
  <c r="BL41"/>
  <c r="BK41"/>
  <c r="BM40"/>
  <c r="BL40"/>
  <c r="BK40"/>
  <c r="BM37"/>
  <c r="BL37"/>
  <c r="BK37"/>
  <c r="BM35"/>
  <c r="BL35"/>
  <c r="BK35"/>
  <c r="BM33"/>
  <c r="BL33"/>
  <c r="BK33"/>
  <c r="BM32"/>
  <c r="BL32"/>
  <c r="BK32"/>
  <c r="BM31"/>
  <c r="BL31"/>
  <c r="BK31"/>
  <c r="BM30"/>
  <c r="BL30"/>
  <c r="BK30"/>
  <c r="BM29"/>
  <c r="BL29"/>
  <c r="BK29"/>
  <c r="BM28"/>
  <c r="BL28"/>
  <c r="BK28"/>
  <c r="BM27"/>
  <c r="BL27"/>
  <c r="BK27"/>
  <c r="BM26"/>
  <c r="BL26"/>
  <c r="BK26"/>
  <c r="BM25"/>
  <c r="BL25"/>
  <c r="BK25"/>
  <c r="BM24"/>
  <c r="BL24"/>
  <c r="BK24"/>
  <c r="BM23"/>
  <c r="BL23"/>
  <c r="BK23"/>
  <c r="BM22"/>
  <c r="BL22"/>
  <c r="BK22"/>
  <c r="BM21"/>
  <c r="BL21"/>
  <c r="BK21"/>
  <c r="BM20"/>
  <c r="BL20"/>
  <c r="BK20"/>
  <c r="BM19"/>
  <c r="BL19"/>
  <c r="BK19"/>
  <c r="BM18"/>
  <c r="BL18"/>
  <c r="BK18"/>
  <c r="BM17"/>
  <c r="BL17"/>
  <c r="BK17"/>
  <c r="BM16"/>
  <c r="BL16"/>
  <c r="BK16"/>
  <c r="BM15"/>
  <c r="BL15"/>
  <c r="BK15"/>
  <c r="BM14"/>
  <c r="BL14"/>
  <c r="BK14"/>
  <c r="BJ51"/>
  <c r="BI51"/>
  <c r="BH51"/>
  <c r="BG51"/>
  <c r="BF51"/>
  <c r="BE51"/>
  <c r="BD51"/>
  <c r="BC51"/>
  <c r="BB51"/>
  <c r="BA51"/>
  <c r="AX51"/>
  <c r="AW51"/>
  <c r="AV51"/>
  <c r="AU51"/>
  <c r="AT51"/>
  <c r="AS51"/>
  <c r="AR51"/>
  <c r="AQ51"/>
  <c r="AP51"/>
  <c r="AO51"/>
  <c r="AY50"/>
  <c r="AY48"/>
  <c r="AY47"/>
  <c r="AY46"/>
  <c r="AY45"/>
  <c r="AY44"/>
  <c r="AY43"/>
  <c r="AY42"/>
  <c r="AY41"/>
  <c r="AY40"/>
  <c r="AY37"/>
  <c r="AY35"/>
  <c r="AY33"/>
  <c r="AY32"/>
  <c r="AY31"/>
  <c r="AY30"/>
  <c r="AY29"/>
  <c r="AY28"/>
  <c r="AY27"/>
  <c r="AY26"/>
  <c r="AY25"/>
  <c r="AY24"/>
  <c r="AY23"/>
  <c r="AY22"/>
  <c r="AY21"/>
  <c r="AY20"/>
  <c r="AY19"/>
  <c r="AY18"/>
  <c r="AY17"/>
  <c r="AY16"/>
  <c r="AY15"/>
  <c r="AY14"/>
  <c r="AD42"/>
  <c r="AD41"/>
  <c r="AD40"/>
  <c r="AD37"/>
  <c r="AD35"/>
  <c r="AD33"/>
  <c r="AD32"/>
  <c r="AD31"/>
  <c r="AD30"/>
  <c r="AD29"/>
  <c r="AD28"/>
  <c r="AD27"/>
  <c r="AD26"/>
  <c r="AD25"/>
  <c r="AD24"/>
  <c r="AD23"/>
  <c r="AD22"/>
  <c r="AD21"/>
  <c r="AD20"/>
  <c r="AD19"/>
  <c r="AD18"/>
  <c r="AD17"/>
  <c r="AD16"/>
  <c r="AD15"/>
  <c r="AD14"/>
  <c r="AC37"/>
  <c r="AC35"/>
  <c r="AC33"/>
  <c r="AC32"/>
  <c r="AC31"/>
  <c r="AC30"/>
  <c r="AC29"/>
  <c r="AC28"/>
  <c r="AC27"/>
  <c r="AC26"/>
  <c r="AC25"/>
  <c r="AC24"/>
  <c r="AC23"/>
  <c r="AC22"/>
  <c r="AC21"/>
  <c r="AC20"/>
  <c r="AC19"/>
  <c r="AC18"/>
  <c r="AC17"/>
  <c r="AC16"/>
  <c r="AC15"/>
  <c r="AC14"/>
  <c r="AC45"/>
  <c r="AC44"/>
  <c r="AC43"/>
  <c r="AC42"/>
  <c r="AC41"/>
  <c r="AC40"/>
  <c r="Q37"/>
  <c r="Q35"/>
  <c r="Q33"/>
  <c r="Q32"/>
  <c r="Q31"/>
  <c r="Q30"/>
  <c r="Q29"/>
  <c r="Q28"/>
  <c r="Q27"/>
  <c r="Q26"/>
  <c r="Q25"/>
  <c r="Q24"/>
  <c r="Q23"/>
  <c r="Q22"/>
  <c r="Q21"/>
  <c r="Q20"/>
  <c r="Q19"/>
  <c r="Q18"/>
  <c r="Q17"/>
  <c r="Q16"/>
  <c r="Q15"/>
  <c r="Q42"/>
  <c r="Q41"/>
  <c r="Q40"/>
  <c r="G51" l="1"/>
  <c r="AE47"/>
  <c r="BO47" s="1"/>
  <c r="BP47" s="1"/>
  <c r="AD47"/>
  <c r="AC47"/>
  <c r="Q47"/>
  <c r="AD43"/>
  <c r="Q43"/>
  <c r="AG47" l="1"/>
  <c r="FN47"/>
  <c r="Q49" i="4" s="1"/>
  <c r="CX47" i="2"/>
  <c r="CY47" s="1"/>
  <c r="EF47"/>
  <c r="EG47" s="1"/>
  <c r="T51"/>
  <c r="AE17"/>
  <c r="BO17" s="1"/>
  <c r="BP17" s="1"/>
  <c r="FO47" l="1"/>
  <c r="AG17"/>
  <c r="FN17"/>
  <c r="Q19" i="4" s="1"/>
  <c r="S19" s="1"/>
  <c r="CX17" i="2"/>
  <c r="CY17" s="1"/>
  <c r="EF17"/>
  <c r="FO17" l="1"/>
  <c r="EG17"/>
  <c r="AE43"/>
  <c r="AG43" s="1"/>
  <c r="AE42"/>
  <c r="BO42" s="1"/>
  <c r="BP42" s="1"/>
  <c r="AG42" l="1"/>
  <c r="BO43"/>
  <c r="BP43" s="1"/>
  <c r="EF43"/>
  <c r="EG43" s="1"/>
  <c r="FN43"/>
  <c r="EF42"/>
  <c r="EG42" s="1"/>
  <c r="FN42"/>
  <c r="CX43"/>
  <c r="CY43" s="1"/>
  <c r="CX42"/>
  <c r="CY42" s="1"/>
  <c r="AE14"/>
  <c r="BO14" s="1"/>
  <c r="BP14" s="1"/>
  <c r="AC46"/>
  <c r="AC48"/>
  <c r="AC50"/>
  <c r="Q45" i="4" l="1"/>
  <c r="S45" s="1"/>
  <c r="Q44"/>
  <c r="S44" s="1"/>
  <c r="AG14" i="2"/>
  <c r="FO42"/>
  <c r="FO43"/>
  <c r="CX14"/>
  <c r="CY14" l="1"/>
  <c r="Q46" l="1"/>
  <c r="Q44"/>
  <c r="AB51"/>
  <c r="AA51"/>
  <c r="Z51"/>
  <c r="Y51"/>
  <c r="X51"/>
  <c r="W51"/>
  <c r="V51"/>
  <c r="U51"/>
  <c r="S51"/>
  <c r="P51"/>
  <c r="O51"/>
  <c r="N51"/>
  <c r="M51"/>
  <c r="L51"/>
  <c r="K51"/>
  <c r="J51"/>
  <c r="I51"/>
  <c r="H51"/>
  <c r="AD50"/>
  <c r="Q50"/>
  <c r="AE48"/>
  <c r="AD48"/>
  <c r="Q48"/>
  <c r="AE46"/>
  <c r="AG46" s="1"/>
  <c r="AD46"/>
  <c r="AE45"/>
  <c r="AG45" s="1"/>
  <c r="AD45"/>
  <c r="Q45"/>
  <c r="AE44"/>
  <c r="AD44"/>
  <c r="AE41"/>
  <c r="AE40"/>
  <c r="AE37"/>
  <c r="AE35"/>
  <c r="AE33"/>
  <c r="AE32"/>
  <c r="AE31"/>
  <c r="AE30"/>
  <c r="AE29"/>
  <c r="AE28"/>
  <c r="AE27"/>
  <c r="AE26"/>
  <c r="AE25"/>
  <c r="AE24"/>
  <c r="AE23"/>
  <c r="AE22"/>
  <c r="AE21"/>
  <c r="AE20"/>
  <c r="AE19"/>
  <c r="AE18"/>
  <c r="AE16"/>
  <c r="BO16" s="1"/>
  <c r="BP16" s="1"/>
  <c r="AE15"/>
  <c r="BO15" s="1"/>
  <c r="BP15" s="1"/>
  <c r="AG37" l="1"/>
  <c r="BO37"/>
  <c r="BP37" s="1"/>
  <c r="AG35"/>
  <c r="BO35"/>
  <c r="BP35" s="1"/>
  <c r="AG33"/>
  <c r="BO33"/>
  <c r="BP33" s="1"/>
  <c r="AG32"/>
  <c r="BO32"/>
  <c r="BP32" s="1"/>
  <c r="AG31"/>
  <c r="BO31"/>
  <c r="BP31" s="1"/>
  <c r="AG30"/>
  <c r="BO30"/>
  <c r="BP30" s="1"/>
  <c r="AG29"/>
  <c r="BO29"/>
  <c r="BP29" s="1"/>
  <c r="AG28"/>
  <c r="BO28"/>
  <c r="BP28" s="1"/>
  <c r="AG27"/>
  <c r="BO27"/>
  <c r="BP27" s="1"/>
  <c r="AG26"/>
  <c r="BO26"/>
  <c r="BP26" s="1"/>
  <c r="AG25"/>
  <c r="BO25"/>
  <c r="BP25" s="1"/>
  <c r="AG24"/>
  <c r="BO24"/>
  <c r="BP24" s="1"/>
  <c r="AG23"/>
  <c r="BO23"/>
  <c r="BP23" s="1"/>
  <c r="AG22"/>
  <c r="BO22"/>
  <c r="BP22" s="1"/>
  <c r="AG21"/>
  <c r="BO21"/>
  <c r="BP21" s="1"/>
  <c r="AG20"/>
  <c r="BO20"/>
  <c r="BP20" s="1"/>
  <c r="AG19"/>
  <c r="BO19"/>
  <c r="BP19" s="1"/>
  <c r="AG18"/>
  <c r="BO18"/>
  <c r="BP18" s="1"/>
  <c r="AG48"/>
  <c r="BO48"/>
  <c r="BP48" s="1"/>
  <c r="BO50"/>
  <c r="BP50" s="1"/>
  <c r="AG44"/>
  <c r="BO44"/>
  <c r="BP44" s="1"/>
  <c r="BO46"/>
  <c r="BP46" s="1"/>
  <c r="BO45"/>
  <c r="BP45" s="1"/>
  <c r="AG40"/>
  <c r="BO40"/>
  <c r="BP40" s="1"/>
  <c r="AC51"/>
  <c r="AG41"/>
  <c r="BO41"/>
  <c r="BP41" s="1"/>
  <c r="CT51"/>
  <c r="BK51"/>
  <c r="FN14"/>
  <c r="Q16" i="4" s="1"/>
  <c r="S16" s="1"/>
  <c r="EF14" i="2"/>
  <c r="FN50"/>
  <c r="EF50"/>
  <c r="EG50" s="1"/>
  <c r="FN48"/>
  <c r="Q50" i="4" s="1"/>
  <c r="S50" s="1"/>
  <c r="EF48" i="2"/>
  <c r="EG48" s="1"/>
  <c r="EF46"/>
  <c r="EG46" s="1"/>
  <c r="FN46"/>
  <c r="Q48" i="4" s="1"/>
  <c r="EF45" i="2"/>
  <c r="EG45" s="1"/>
  <c r="FN45"/>
  <c r="Q47" i="4" s="1"/>
  <c r="EF44" i="2"/>
  <c r="EG44" s="1"/>
  <c r="FN44"/>
  <c r="Q46" i="4" s="1"/>
  <c r="S46" s="1"/>
  <c r="FN41" i="2"/>
  <c r="Q43" i="4" s="1"/>
  <c r="S43" s="1"/>
  <c r="EF41" i="2"/>
  <c r="EG41" s="1"/>
  <c r="EF40"/>
  <c r="EG40" s="1"/>
  <c r="FN40"/>
  <c r="Q42" i="4" s="1"/>
  <c r="S42" s="1"/>
  <c r="FN37" i="2"/>
  <c r="EF37"/>
  <c r="EG37" s="1"/>
  <c r="FN35"/>
  <c r="Q37" i="4" s="1"/>
  <c r="S37" s="1"/>
  <c r="EF35" i="2"/>
  <c r="EG35" s="1"/>
  <c r="EF33"/>
  <c r="EG33" s="1"/>
  <c r="FN33"/>
  <c r="Q35" i="4" s="1"/>
  <c r="S35" s="1"/>
  <c r="EF32" i="2"/>
  <c r="EG32" s="1"/>
  <c r="FN32"/>
  <c r="Q34" i="4" s="1"/>
  <c r="S34" s="1"/>
  <c r="FN31" i="2"/>
  <c r="EF31"/>
  <c r="EG31" s="1"/>
  <c r="EF30"/>
  <c r="EG30" s="1"/>
  <c r="FN30"/>
  <c r="Q32" i="4" s="1"/>
  <c r="S32" s="1"/>
  <c r="FN29" i="2"/>
  <c r="Q31" i="4" s="1"/>
  <c r="S31" s="1"/>
  <c r="EF29" i="2"/>
  <c r="EG29" s="1"/>
  <c r="FN28"/>
  <c r="Q30" i="4" s="1"/>
  <c r="S30" s="1"/>
  <c r="EF28" i="2"/>
  <c r="EG28" s="1"/>
  <c r="EF27"/>
  <c r="EG27" s="1"/>
  <c r="FN27"/>
  <c r="Q29" i="4" s="1"/>
  <c r="S29" s="1"/>
  <c r="FN25" i="2"/>
  <c r="Q27" i="4" s="1"/>
  <c r="S27" s="1"/>
  <c r="EF25" i="2"/>
  <c r="EG25" s="1"/>
  <c r="FN26"/>
  <c r="Q28" i="4" s="1"/>
  <c r="S28" s="1"/>
  <c r="EF26" i="2"/>
  <c r="EG26" s="1"/>
  <c r="EF24"/>
  <c r="EG24" s="1"/>
  <c r="FN24"/>
  <c r="Q26" i="4" s="1"/>
  <c r="S26" s="1"/>
  <c r="FN22" i="2"/>
  <c r="Q24" i="4" s="1"/>
  <c r="S24" s="1"/>
  <c r="EF22" i="2"/>
  <c r="EG22" s="1"/>
  <c r="EF23"/>
  <c r="EG23" s="1"/>
  <c r="FN23"/>
  <c r="Q25" i="4" s="1"/>
  <c r="S25" s="1"/>
  <c r="FN21" i="2"/>
  <c r="EF21"/>
  <c r="EG21" s="1"/>
  <c r="FN20"/>
  <c r="Q22" i="4" s="1"/>
  <c r="S22" s="1"/>
  <c r="EF20" i="2"/>
  <c r="EG20" s="1"/>
  <c r="FN19"/>
  <c r="Q21" i="4" s="1"/>
  <c r="S21" s="1"/>
  <c r="EF19" i="2"/>
  <c r="EG19" s="1"/>
  <c r="FN18"/>
  <c r="Q20" i="4" s="1"/>
  <c r="S20" s="1"/>
  <c r="EF18" i="2"/>
  <c r="EG18" s="1"/>
  <c r="AG16"/>
  <c r="FN16"/>
  <c r="Q18" i="4" s="1"/>
  <c r="S18" s="1"/>
  <c r="EF16" i="2"/>
  <c r="EG16" s="1"/>
  <c r="AG15"/>
  <c r="EF15"/>
  <c r="FN15"/>
  <c r="Q17" i="4" s="1"/>
  <c r="CX32" i="2"/>
  <c r="CY32" s="1"/>
  <c r="CX41"/>
  <c r="CY41" s="1"/>
  <c r="CX48"/>
  <c r="CY48" s="1"/>
  <c r="CX29"/>
  <c r="CY29" s="1"/>
  <c r="CX25"/>
  <c r="CY25" s="1"/>
  <c r="CX50"/>
  <c r="CY50" s="1"/>
  <c r="CX46"/>
  <c r="CY46" s="1"/>
  <c r="CX45"/>
  <c r="CY45" s="1"/>
  <c r="CX44"/>
  <c r="CY44" s="1"/>
  <c r="CX40"/>
  <c r="CY40" s="1"/>
  <c r="CX37"/>
  <c r="CY37" s="1"/>
  <c r="CX35"/>
  <c r="CY35" s="1"/>
  <c r="CX33"/>
  <c r="CY33" s="1"/>
  <c r="CX31"/>
  <c r="CY31" s="1"/>
  <c r="CX30"/>
  <c r="CY30" s="1"/>
  <c r="CX28"/>
  <c r="CY28" s="1"/>
  <c r="CX27"/>
  <c r="CY27" s="1"/>
  <c r="CX26"/>
  <c r="CY26" s="1"/>
  <c r="CX24"/>
  <c r="CY24" s="1"/>
  <c r="CX23"/>
  <c r="CY23" s="1"/>
  <c r="CX22"/>
  <c r="CY22" s="1"/>
  <c r="CX21"/>
  <c r="CY21" s="1"/>
  <c r="CX20"/>
  <c r="CY20" s="1"/>
  <c r="CX19"/>
  <c r="CY19" s="1"/>
  <c r="CX18"/>
  <c r="CY18" s="1"/>
  <c r="CX16"/>
  <c r="CY16" s="1"/>
  <c r="CX15"/>
  <c r="AC53" l="1"/>
  <c r="FO50"/>
  <c r="FO48"/>
  <c r="S51" i="4"/>
  <c r="FO46" i="2"/>
  <c r="S49" i="4"/>
  <c r="FO45" i="2"/>
  <c r="S48" i="4"/>
  <c r="FO44" i="2"/>
  <c r="S47" i="4"/>
  <c r="FO37" i="2"/>
  <c r="Q39" i="4"/>
  <c r="S39" s="1"/>
  <c r="FO31" i="2"/>
  <c r="Q33" i="4"/>
  <c r="S33" s="1"/>
  <c r="FO21" i="2"/>
  <c r="Q23" i="4"/>
  <c r="S23" s="1"/>
  <c r="S17"/>
  <c r="BK53" i="2"/>
  <c r="BO51"/>
  <c r="CY15"/>
  <c r="CT53" s="1"/>
  <c r="CX51"/>
  <c r="FO41"/>
  <c r="FO19"/>
  <c r="FO32"/>
  <c r="FO16"/>
  <c r="EG14"/>
  <c r="FO40"/>
  <c r="FO35"/>
  <c r="FO33"/>
  <c r="FO30"/>
  <c r="FO29"/>
  <c r="FO28"/>
  <c r="FO27"/>
  <c r="FO26"/>
  <c r="FO25"/>
  <c r="FO24"/>
  <c r="FO23"/>
  <c r="FO22"/>
  <c r="FO20"/>
  <c r="FO18"/>
  <c r="FO15"/>
  <c r="FO14"/>
  <c r="EF51"/>
  <c r="FN51"/>
  <c r="S52" i="4" s="1"/>
  <c r="EG15" i="2"/>
  <c r="Q53" i="4" l="1"/>
  <c r="S53"/>
  <c r="FJ53" i="2"/>
  <c r="EB53"/>
</calcChain>
</file>

<file path=xl/sharedStrings.xml><?xml version="1.0" encoding="utf-8"?>
<sst xmlns="http://schemas.openxmlformats.org/spreadsheetml/2006/main" count="523" uniqueCount="169">
  <si>
    <t>Code Client :</t>
  </si>
  <si>
    <t>Code Promo :</t>
  </si>
  <si>
    <t>CP :</t>
  </si>
  <si>
    <t>Tél. :</t>
  </si>
  <si>
    <t>e-mail :</t>
  </si>
  <si>
    <t>Quantité</t>
  </si>
  <si>
    <t>DATE :</t>
  </si>
  <si>
    <t>Ad :</t>
  </si>
  <si>
    <t>Ville :</t>
  </si>
  <si>
    <t>NOMS</t>
  </si>
  <si>
    <t xml:space="preserve"> </t>
  </si>
  <si>
    <t xml:space="preserve">
G</t>
  </si>
  <si>
    <t>Mad Nature</t>
  </si>
  <si>
    <t>Mad Lait</t>
  </si>
  <si>
    <t>Mad Noir</t>
  </si>
  <si>
    <t>Moelleux Chocolat</t>
  </si>
  <si>
    <t>Fondants Citron</t>
  </si>
  <si>
    <t>btes/pers</t>
  </si>
  <si>
    <t>€/personne</t>
  </si>
  <si>
    <t>PAGE N° :</t>
  </si>
  <si>
    <t>Total de boîtes Page 1</t>
  </si>
  <si>
    <t>Montant Commande Page 1</t>
  </si>
  <si>
    <t>Total de boîtes Page 2</t>
  </si>
  <si>
    <t>Total de boîtes Page 3</t>
  </si>
  <si>
    <t>Prix</t>
  </si>
  <si>
    <t>Total de boîtes Page 1+2+3+4</t>
  </si>
  <si>
    <t>5/5</t>
  </si>
  <si>
    <t>4/5</t>
  </si>
  <si>
    <t>3/5</t>
  </si>
  <si>
    <t>2/5</t>
  </si>
  <si>
    <t>1/5</t>
  </si>
  <si>
    <t>Total de boites Pages 1+2</t>
  </si>
  <si>
    <t>Total boîtes P 1+2+3</t>
  </si>
  <si>
    <t>Total de boîtes Pages 1+2+3</t>
  </si>
  <si>
    <t>Total de boîtes Page 4</t>
  </si>
  <si>
    <t>Total boîtes P 1+2+3+4</t>
  </si>
  <si>
    <t>Total de boîtes Page 5</t>
  </si>
  <si>
    <t>RECAPITULATIF DE COMMANDES</t>
  </si>
  <si>
    <t>Mes observations et demandes de documentation :</t>
  </si>
  <si>
    <t>Farandole Madeleines</t>
  </si>
  <si>
    <t>Total boîtes Pages 1+2</t>
  </si>
  <si>
    <r>
      <t xml:space="preserve">Total € Pages 1+2+3
</t>
    </r>
    <r>
      <rPr>
        <b/>
        <sz val="8"/>
        <color theme="5" tint="-0.499984740745262"/>
        <rFont val="Calibri"/>
        <family val="2"/>
        <scheme val="minor"/>
      </rPr>
      <t xml:space="preserve">(TTC)
</t>
    </r>
    <r>
      <rPr>
        <b/>
        <sz val="1"/>
        <color theme="5" tint="-0.499984740745262"/>
        <rFont val="Calibri"/>
        <family val="2"/>
        <scheme val="minor"/>
      </rPr>
      <t>.</t>
    </r>
  </si>
  <si>
    <r>
      <t xml:space="preserve">Total € Page 1+2+3+4
</t>
    </r>
    <r>
      <rPr>
        <b/>
        <sz val="8"/>
        <color theme="5" tint="-0.499984740745262"/>
        <rFont val="Calibri"/>
        <family val="2"/>
        <scheme val="minor"/>
      </rPr>
      <t xml:space="preserve">(TTC)
</t>
    </r>
    <r>
      <rPr>
        <b/>
        <sz val="1"/>
        <color theme="5" tint="-0.499984740745262"/>
        <rFont val="Calibri"/>
        <family val="2"/>
        <scheme val="minor"/>
      </rPr>
      <t>.</t>
    </r>
  </si>
  <si>
    <t>Bte Collector Mad. Noir</t>
  </si>
  <si>
    <t>Association :</t>
  </si>
  <si>
    <t>Financiers Amandes</t>
  </si>
  <si>
    <t>Mad Pépites</t>
  </si>
  <si>
    <t>Lingots Poire ChocoNoir</t>
  </si>
  <si>
    <t>Génois</t>
  </si>
  <si>
    <t>Cakes Fruits</t>
  </si>
  <si>
    <t>Bijou Caramel Lait</t>
  </si>
  <si>
    <t>Bijou Cacao</t>
  </si>
  <si>
    <t>Panaché Bijou Fruits</t>
  </si>
  <si>
    <t>Bouquet Pâtisseries</t>
  </si>
  <si>
    <t>Méli-Mélo Biscuits</t>
  </si>
  <si>
    <t>Galettes</t>
  </si>
  <si>
    <t>Rolinettes ChocoNoisette</t>
  </si>
  <si>
    <t>Sablés Viennois</t>
  </si>
  <si>
    <t>Brins Framboise</t>
  </si>
  <si>
    <r>
      <rPr>
        <b/>
        <sz val="12"/>
        <color rgb="FF663300"/>
        <rFont val="Calibri"/>
        <family val="2"/>
        <scheme val="minor"/>
      </rPr>
      <t>Total boîtes par personne</t>
    </r>
    <r>
      <rPr>
        <sz val="11"/>
        <color rgb="FF663300"/>
        <rFont val="Calibri"/>
        <family val="2"/>
        <scheme val="minor"/>
      </rPr>
      <t xml:space="preserve">
</t>
    </r>
    <r>
      <rPr>
        <sz val="9"/>
        <color rgb="FF663300"/>
        <rFont val="Calibri"/>
        <family val="2"/>
        <scheme val="minor"/>
      </rPr>
      <t>(Rayez les cases dont les boîtes sont distribuées)</t>
    </r>
  </si>
  <si>
    <r>
      <rPr>
        <b/>
        <sz val="12"/>
        <color rgb="FF663300"/>
        <rFont val="Calibri"/>
        <family val="2"/>
        <scheme val="minor"/>
      </rPr>
      <t>Montant par personne</t>
    </r>
    <r>
      <rPr>
        <sz val="9"/>
        <color rgb="FF663300"/>
        <rFont val="Calibri"/>
        <family val="2"/>
        <scheme val="minor"/>
      </rPr>
      <t xml:space="preserve">
(Rayez les cases dont vous avez reçu le règlement)</t>
    </r>
  </si>
  <si>
    <t>Total €
Page 1
(TTC)</t>
  </si>
  <si>
    <r>
      <t xml:space="preserve">Total
de boîtes
Page 1
</t>
    </r>
    <r>
      <rPr>
        <sz val="10"/>
        <color rgb="FF663300"/>
        <rFont val="Calibri"/>
        <family val="2"/>
        <scheme val="minor"/>
      </rPr>
      <t xml:space="preserve">(par référence) </t>
    </r>
  </si>
  <si>
    <r>
      <t xml:space="preserve">Total
de boîtes
Page 2
</t>
    </r>
    <r>
      <rPr>
        <sz val="10"/>
        <color rgb="FF663300"/>
        <rFont val="Calibri"/>
        <family val="2"/>
        <scheme val="minor"/>
      </rPr>
      <t xml:space="preserve">(par référence) </t>
    </r>
  </si>
  <si>
    <t>Total € Pages 1+2
(TTC)</t>
  </si>
  <si>
    <r>
      <t xml:space="preserve">Total
de boîtes
Page 3
</t>
    </r>
    <r>
      <rPr>
        <sz val="10"/>
        <color rgb="FF663300"/>
        <rFont val="Calibri"/>
        <family val="2"/>
        <scheme val="minor"/>
      </rPr>
      <t xml:space="preserve">(par référence) </t>
    </r>
  </si>
  <si>
    <r>
      <t xml:space="preserve">Total
de boîtes
Page 4
</t>
    </r>
    <r>
      <rPr>
        <sz val="10"/>
        <color rgb="FF663300"/>
        <rFont val="Calibri"/>
        <family val="2"/>
        <scheme val="minor"/>
      </rPr>
      <t xml:space="preserve">(par référence) </t>
    </r>
  </si>
  <si>
    <r>
      <t xml:space="preserve">Total
de boîtes
Page 5
</t>
    </r>
    <r>
      <rPr>
        <sz val="10"/>
        <color rgb="FF663300"/>
        <rFont val="Calibri"/>
        <family val="2"/>
        <scheme val="minor"/>
      </rPr>
      <t xml:space="preserve">(par référence) </t>
    </r>
  </si>
  <si>
    <t>Total btes Pages 1+2+3+4+5</t>
  </si>
  <si>
    <r>
      <t xml:space="preserve">Total € Page 1+2+3+4+5
</t>
    </r>
    <r>
      <rPr>
        <b/>
        <sz val="8"/>
        <color theme="5" tint="-0.499984740745262"/>
        <rFont val="Calibri"/>
        <family val="2"/>
        <scheme val="minor"/>
      </rPr>
      <t xml:space="preserve">(TTC)
</t>
    </r>
    <r>
      <rPr>
        <b/>
        <sz val="1"/>
        <color theme="5" tint="-0.499984740745262"/>
        <rFont val="Calibri"/>
        <family val="2"/>
        <scheme val="minor"/>
      </rPr>
      <t>.</t>
    </r>
  </si>
  <si>
    <t>Total btes 1+2+3+4+5</t>
  </si>
  <si>
    <t>Montant Commande page 1 + page 2 + page 3 + page 4 + page 5</t>
  </si>
  <si>
    <t>Montant Commande page 1 + page 2 + page 3 + page 4</t>
  </si>
  <si>
    <t>Montant Commande page 1 + page 2 + page 3</t>
  </si>
  <si>
    <t>Montant Commande page 1 + page 2</t>
  </si>
  <si>
    <t>Logo de votre APE</t>
  </si>
  <si>
    <t>NOM :</t>
  </si>
  <si>
    <t>PRÉNOM :</t>
  </si>
  <si>
    <t>Nom APE</t>
  </si>
  <si>
    <t>Classe</t>
  </si>
  <si>
    <t xml:space="preserve">    Téléphone APE :</t>
  </si>
  <si>
    <t>Cette vente est effectuée au profit de :</t>
  </si>
  <si>
    <t>Projet</t>
  </si>
  <si>
    <t xml:space="preserve">Règlement : </t>
  </si>
  <si>
    <t>Par chèque libellé au nom de …….. À joindre au bon de commande</t>
  </si>
  <si>
    <t>DESIGNATION</t>
  </si>
  <si>
    <t>Poids Net</t>
  </si>
  <si>
    <r>
      <t>Prix Unitaire</t>
    </r>
    <r>
      <rPr>
        <b/>
        <sz val="6"/>
        <color theme="5" tint="-0.499984740745262"/>
        <rFont val="Calibri"/>
        <family val="2"/>
        <scheme val="minor"/>
      </rPr>
      <t xml:space="preserve"> (TTC)</t>
    </r>
  </si>
  <si>
    <r>
      <t>Total €</t>
    </r>
    <r>
      <rPr>
        <b/>
        <sz val="6"/>
        <color theme="5" tint="-0.499984740745262"/>
        <rFont val="Calibri"/>
        <family val="2"/>
        <scheme val="minor"/>
      </rPr>
      <t xml:space="preserve"> (TTC)</t>
    </r>
  </si>
  <si>
    <r>
      <t>Madeleines Nature</t>
    </r>
    <r>
      <rPr>
        <sz val="10"/>
        <color rgb="FF663300"/>
        <rFont val="Calibri"/>
        <family val="2"/>
        <scheme val="minor"/>
      </rPr>
      <t xml:space="preserve"> </t>
    </r>
    <r>
      <rPr>
        <sz val="8"/>
        <color rgb="FF663300"/>
        <rFont val="Calibri"/>
        <family val="2"/>
        <scheme val="minor"/>
      </rPr>
      <t>(50 indiv.)</t>
    </r>
  </si>
  <si>
    <r>
      <t>Madeleines ChocoLait</t>
    </r>
    <r>
      <rPr>
        <sz val="8"/>
        <color rgb="FF663300"/>
        <rFont val="Calibri"/>
        <family val="2"/>
        <scheme val="minor"/>
      </rPr>
      <t xml:space="preserve"> (50 indiv.)</t>
    </r>
  </si>
  <si>
    <r>
      <t>Madeleines ChocoNoir</t>
    </r>
    <r>
      <rPr>
        <sz val="11"/>
        <color rgb="FF663300"/>
        <rFont val="Calibri"/>
        <family val="2"/>
        <scheme val="minor"/>
      </rPr>
      <t xml:space="preserve"> </t>
    </r>
    <r>
      <rPr>
        <sz val="8"/>
        <color rgb="FF663300"/>
        <rFont val="Calibri"/>
        <family val="2"/>
        <scheme val="minor"/>
      </rPr>
      <t>(50 indiv.)</t>
    </r>
  </si>
  <si>
    <r>
      <t>Financiers Amandes</t>
    </r>
    <r>
      <rPr>
        <sz val="8"/>
        <color rgb="FF663300"/>
        <rFont val="Calibri"/>
        <family val="2"/>
        <scheme val="minor"/>
      </rPr>
      <t xml:space="preserve"> (30 indiv.)</t>
    </r>
  </si>
  <si>
    <r>
      <t xml:space="preserve">Fondants Citron </t>
    </r>
    <r>
      <rPr>
        <sz val="8"/>
        <color rgb="FF663300"/>
        <rFont val="Calibri"/>
        <family val="2"/>
        <scheme val="minor"/>
      </rPr>
      <t>(30 indiv.)</t>
    </r>
  </si>
  <si>
    <r>
      <t xml:space="preserve">Moelleux Chocolat </t>
    </r>
    <r>
      <rPr>
        <sz val="8"/>
        <color rgb="FF663300"/>
        <rFont val="Calibri"/>
        <family val="2"/>
        <scheme val="minor"/>
      </rPr>
      <t>(30 indiv.)</t>
    </r>
  </si>
  <si>
    <r>
      <t xml:space="preserve">Lingots Poire ChocoNoir </t>
    </r>
    <r>
      <rPr>
        <sz val="8"/>
        <color rgb="FF663300"/>
        <rFont val="Calibri"/>
        <family val="2"/>
        <scheme val="minor"/>
      </rPr>
      <t>(25 indiv.)</t>
    </r>
  </si>
  <si>
    <r>
      <t>Génois ChocoLait</t>
    </r>
    <r>
      <rPr>
        <sz val="8"/>
        <color rgb="FF663300"/>
        <rFont val="Calibri"/>
        <family val="2"/>
        <scheme val="minor"/>
      </rPr>
      <t xml:space="preserve"> (30 indiv.)</t>
    </r>
  </si>
  <si>
    <r>
      <t xml:space="preserve">Cakes Fruits </t>
    </r>
    <r>
      <rPr>
        <sz val="8"/>
        <color rgb="FF663300"/>
        <rFont val="Calibri"/>
        <family val="2"/>
        <scheme val="minor"/>
      </rPr>
      <t>(20 indiv.)</t>
    </r>
  </si>
  <si>
    <r>
      <t xml:space="preserve">Bijou Caramel ChocoLait </t>
    </r>
    <r>
      <rPr>
        <sz val="8"/>
        <color rgb="FF663300"/>
        <rFont val="Calibri"/>
        <family val="2"/>
        <scheme val="minor"/>
      </rPr>
      <t>(20 indiv.)</t>
    </r>
  </si>
  <si>
    <r>
      <t xml:space="preserve">Bijou Cacao </t>
    </r>
    <r>
      <rPr>
        <sz val="8"/>
        <color rgb="FF663300"/>
        <rFont val="Calibri"/>
        <family val="2"/>
        <scheme val="minor"/>
      </rPr>
      <t>(20 indiv.)</t>
    </r>
  </si>
  <si>
    <r>
      <t xml:space="preserve">Farandole de Madeleines </t>
    </r>
    <r>
      <rPr>
        <sz val="8"/>
        <color rgb="FF663300"/>
        <rFont val="Calibri"/>
        <family val="2"/>
        <scheme val="minor"/>
      </rPr>
      <t xml:space="preserve">(30 indiv.) </t>
    </r>
  </si>
  <si>
    <r>
      <t>Bouquet de Pâtisseries</t>
    </r>
    <r>
      <rPr>
        <sz val="8"/>
        <color rgb="FF663300"/>
        <rFont val="Calibri"/>
        <family val="2"/>
        <scheme val="minor"/>
      </rPr>
      <t xml:space="preserve"> (30 indiv.) </t>
    </r>
  </si>
  <si>
    <r>
      <t xml:space="preserve">Méli-Mélo de Biscuits </t>
    </r>
    <r>
      <rPr>
        <sz val="8"/>
        <color rgb="FF663300"/>
        <rFont val="Calibri"/>
        <family val="2"/>
        <scheme val="minor"/>
      </rPr>
      <t xml:space="preserve">(46x2) </t>
    </r>
  </si>
  <si>
    <r>
      <t>Galettes</t>
    </r>
    <r>
      <rPr>
        <sz val="8"/>
        <color rgb="FF663300"/>
        <rFont val="Calibri"/>
        <family val="2"/>
        <scheme val="minor"/>
      </rPr>
      <t xml:space="preserve"> (48x2)</t>
    </r>
  </si>
  <si>
    <r>
      <t>Rolinettes ChocoNoisettes</t>
    </r>
    <r>
      <rPr>
        <sz val="8"/>
        <color rgb="FF663300"/>
        <rFont val="Calibri"/>
        <family val="2"/>
        <scheme val="minor"/>
      </rPr>
      <t xml:space="preserve"> (45x2)</t>
    </r>
  </si>
  <si>
    <r>
      <t xml:space="preserve">Sablés Viennois </t>
    </r>
    <r>
      <rPr>
        <sz val="8"/>
        <color rgb="FF663300"/>
        <rFont val="Calibri"/>
        <family val="2"/>
        <scheme val="minor"/>
      </rPr>
      <t xml:space="preserve">(32x2) </t>
    </r>
  </si>
  <si>
    <r>
      <t xml:space="preserve">Brins Framboises </t>
    </r>
    <r>
      <rPr>
        <sz val="8"/>
        <color rgb="FF663300"/>
        <rFont val="Calibri"/>
        <family val="2"/>
        <scheme val="minor"/>
      </rPr>
      <t>(7x7)</t>
    </r>
  </si>
  <si>
    <r>
      <t xml:space="preserve">Boîte collector Mad. ChocoNoir </t>
    </r>
    <r>
      <rPr>
        <sz val="8"/>
        <color rgb="FF663300"/>
        <rFont val="Calibri"/>
        <family val="2"/>
        <scheme val="minor"/>
      </rPr>
      <t>(12 indiv.)</t>
    </r>
  </si>
  <si>
    <t>Total</t>
  </si>
  <si>
    <t>Bijou Abricot</t>
  </si>
  <si>
    <t>P'tit Dej Choco</t>
  </si>
  <si>
    <t>Trésor Noisette Choco</t>
  </si>
  <si>
    <t>Trésor NoisetteChoco</t>
  </si>
  <si>
    <t>P'tit Dej ChocoCroustill'</t>
  </si>
  <si>
    <r>
      <t>Madeleines Pépites</t>
    </r>
    <r>
      <rPr>
        <sz val="11"/>
        <color rgb="FF663300"/>
        <rFont val="Calibri"/>
        <family val="2"/>
        <scheme val="minor"/>
      </rPr>
      <t xml:space="preserve"> </t>
    </r>
    <r>
      <rPr>
        <sz val="8"/>
        <color rgb="FF663300"/>
        <rFont val="Calibri"/>
        <family val="2"/>
        <scheme val="minor"/>
      </rPr>
      <t>(50 indiv.)</t>
    </r>
  </si>
  <si>
    <r>
      <t>Panaché de Bijou Fruits</t>
    </r>
    <r>
      <rPr>
        <sz val="8"/>
        <color rgb="FF663300"/>
        <rFont val="Calibri"/>
        <family val="2"/>
        <scheme val="minor"/>
      </rPr>
      <t xml:space="preserve"> (30 indiv.) </t>
    </r>
  </si>
  <si>
    <r>
      <t>Bijou Abricot</t>
    </r>
    <r>
      <rPr>
        <b/>
        <sz val="8"/>
        <color rgb="FF663300"/>
        <rFont val="Calibri"/>
        <family val="2"/>
        <scheme val="minor"/>
      </rPr>
      <t xml:space="preserve"> (20 indiv.)</t>
    </r>
    <r>
      <rPr>
        <b/>
        <sz val="9"/>
        <color rgb="FF663300"/>
        <rFont val="Calibri"/>
        <family val="2"/>
        <scheme val="minor"/>
      </rPr>
      <t xml:space="preserve">     </t>
    </r>
    <r>
      <rPr>
        <b/>
        <sz val="10"/>
        <color rgb="FF663300"/>
        <rFont val="Calibri"/>
        <family val="2"/>
        <scheme val="minor"/>
      </rPr>
      <t xml:space="preserve">   </t>
    </r>
  </si>
  <si>
    <r>
      <t xml:space="preserve">P'tit Dej ChocoCroustill' </t>
    </r>
    <r>
      <rPr>
        <b/>
        <sz val="8"/>
        <color rgb="FF663300"/>
        <rFont val="Calibri"/>
        <family val="2"/>
        <scheme val="minor"/>
      </rPr>
      <t>(24x2)</t>
    </r>
  </si>
  <si>
    <r>
      <t xml:space="preserve">Trésor NoisetteChoco </t>
    </r>
    <r>
      <rPr>
        <b/>
        <sz val="8"/>
        <color rgb="FF663300"/>
        <rFont val="Calibri"/>
        <family val="2"/>
        <scheme val="minor"/>
      </rPr>
      <t>(18x2)</t>
    </r>
  </si>
  <si>
    <t>LA FIN D'ANNEE DELICIEUSE</t>
  </si>
  <si>
    <t>…</t>
  </si>
  <si>
    <t>Madeleines Ecrin</t>
  </si>
  <si>
    <t>Madeleines Orange ChocoNoir</t>
  </si>
  <si>
    <t>ShowCoco</t>
  </si>
  <si>
    <t>Moelleux Caramel</t>
  </si>
  <si>
    <t>Bijou Myrtille</t>
  </si>
  <si>
    <t>Mini-Crêpes ChocoLait</t>
  </si>
  <si>
    <t>Coffret Madeleines Ecrin</t>
  </si>
  <si>
    <t>Coffret Brins d'Etoiles</t>
  </si>
  <si>
    <t>Tuiles et Palets Gourmands</t>
  </si>
  <si>
    <t>P'tits Bonshommes</t>
  </si>
  <si>
    <t>Valable du 01/09/2025 au 04/01/2026</t>
  </si>
  <si>
    <t>Vidal Roy Milan</t>
  </si>
  <si>
    <t>Justaud Annie</t>
  </si>
  <si>
    <t>Shevchenko Sonia</t>
  </si>
  <si>
    <t>Reault Estelle</t>
  </si>
  <si>
    <t>Roy Emmy</t>
  </si>
  <si>
    <t>Favre Maryline</t>
  </si>
  <si>
    <t>Chaban Tiago</t>
  </si>
  <si>
    <t>Vidal Loo</t>
  </si>
  <si>
    <t>Lacourarie Tiago</t>
  </si>
  <si>
    <t>Protteau Emilie</t>
  </si>
  <si>
    <t>Fourty Nathalie</t>
  </si>
  <si>
    <t>Conde Kelyana</t>
  </si>
  <si>
    <t>Faudry Boireau Mila</t>
  </si>
  <si>
    <t>Barricault Paul</t>
  </si>
  <si>
    <t>Boizumault Elyne</t>
  </si>
  <si>
    <t>Forest Mya</t>
  </si>
  <si>
    <t>Magret Didier</t>
  </si>
  <si>
    <t>Montenon Gabin</t>
  </si>
  <si>
    <t>Blancant Mylan</t>
  </si>
  <si>
    <t>Auffret  Noémie</t>
  </si>
  <si>
    <t>Serino Mylan</t>
  </si>
  <si>
    <t>Devautour Florence</t>
  </si>
  <si>
    <t>Marcelin Céline</t>
  </si>
  <si>
    <t>Sylvestre Gilles</t>
  </si>
  <si>
    <t>Marcu Caroline</t>
  </si>
  <si>
    <t>Verrier Gwendoline</t>
  </si>
  <si>
    <t>Bernard Nathan</t>
  </si>
  <si>
    <t>Bonnet Connor</t>
  </si>
  <si>
    <t>Balan Noé</t>
  </si>
  <si>
    <t>Noel Louise</t>
  </si>
  <si>
    <t>Rivet Manoe</t>
  </si>
  <si>
    <t>Michelet Zendaya</t>
  </si>
  <si>
    <t>Michonneau Sylvie</t>
  </si>
  <si>
    <t>Sauteraud Monique</t>
  </si>
  <si>
    <t>Varlet Gwendeline</t>
  </si>
  <si>
    <t>Amandine Guillaume</t>
  </si>
  <si>
    <t>Céline Croizard</t>
  </si>
</sst>
</file>

<file path=xl/styles.xml><?xml version="1.0" encoding="utf-8"?>
<styleSheet xmlns="http://schemas.openxmlformats.org/spreadsheetml/2006/main">
  <numFmts count="10">
    <numFmt numFmtId="164" formatCode="#,##0.00\ [$€-1]"/>
    <numFmt numFmtId="165" formatCode="0#&quot; &quot;##&quot; &quot;##&quot; &quot;##&quot; &quot;##"/>
    <numFmt numFmtId="166" formatCode="00000"/>
    <numFmt numFmtId="167" formatCode="dd/mm/yy"/>
    <numFmt numFmtId="168" formatCode="0&quot; &quot;"/>
    <numFmt numFmtId="169" formatCode="#,##0.0\ [$€-1]"/>
    <numFmt numFmtId="170" formatCode="000&quot; g  &quot;"/>
    <numFmt numFmtId="171" formatCode="&quot;(&quot;#,##0.00\ [$€-1]&quot;/kg)&quot;"/>
    <numFmt numFmtId="172" formatCode="#,##0.00\ [$€-1];[Red]\-#,##0.00\ [$€-1]"/>
    <numFmt numFmtId="173" formatCode="#,##0.00\ &quot;F&quot;;[Red]\-#,##0.00\ &quot;F&quot;"/>
  </numFmts>
  <fonts count="73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theme="5" tint="-0.49998474074526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2"/>
      <color indexed="16"/>
      <name val="Calibri"/>
      <family val="2"/>
      <scheme val="minor"/>
    </font>
    <font>
      <sz val="12"/>
      <color indexed="16"/>
      <name val="Calibri"/>
      <family val="2"/>
      <scheme val="minor"/>
    </font>
    <font>
      <b/>
      <i/>
      <sz val="12"/>
      <color indexed="16"/>
      <name val="Calibri"/>
      <family val="2"/>
      <scheme val="minor"/>
    </font>
    <font>
      <sz val="10"/>
      <color indexed="16"/>
      <name val="Calibri"/>
      <family val="2"/>
      <scheme val="minor"/>
    </font>
    <font>
      <sz val="9"/>
      <color indexed="16"/>
      <name val="Calibri"/>
      <family val="2"/>
      <scheme val="minor"/>
    </font>
    <font>
      <sz val="12"/>
      <color indexed="12"/>
      <name val="Calibri"/>
      <family val="2"/>
      <scheme val="minor"/>
    </font>
    <font>
      <sz val="14"/>
      <color indexed="16"/>
      <name val="Calibri"/>
      <family val="2"/>
      <scheme val="minor"/>
    </font>
    <font>
      <sz val="6"/>
      <color indexed="12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8"/>
      <color theme="5" tint="-0.499984740745262"/>
      <name val="Calibri"/>
      <family val="2"/>
      <scheme val="minor"/>
    </font>
    <font>
      <b/>
      <sz val="1"/>
      <color theme="5" tint="-0.499984740745262"/>
      <name val="Calibri"/>
      <family val="2"/>
      <scheme val="minor"/>
    </font>
    <font>
      <sz val="10"/>
      <color indexed="12"/>
      <name val="Calibri"/>
      <family val="2"/>
      <scheme val="minor"/>
    </font>
    <font>
      <b/>
      <sz val="10"/>
      <color indexed="16"/>
      <name val="Calibri"/>
      <family val="2"/>
      <scheme val="minor"/>
    </font>
    <font>
      <b/>
      <sz val="10"/>
      <color theme="5" tint="-0.499984740745262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4"/>
      <color rgb="FF663300"/>
      <name val="Calibri"/>
      <family val="2"/>
      <scheme val="minor"/>
    </font>
    <font>
      <sz val="9"/>
      <color rgb="FF663300"/>
      <name val="Calibri"/>
      <family val="2"/>
      <scheme val="minor"/>
    </font>
    <font>
      <b/>
      <sz val="11"/>
      <color rgb="FF663300"/>
      <name val="Calibri"/>
      <family val="2"/>
      <scheme val="minor"/>
    </font>
    <font>
      <sz val="10"/>
      <color rgb="FF663300"/>
      <name val="Calibri"/>
      <family val="2"/>
      <scheme val="minor"/>
    </font>
    <font>
      <sz val="11"/>
      <color indexed="16"/>
      <name val="Calibri"/>
      <family val="2"/>
      <scheme val="minor"/>
    </font>
    <font>
      <i/>
      <sz val="11"/>
      <color indexed="16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0"/>
      <color rgb="FF66330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0"/>
      <color theme="9" tint="-0.249977111117893"/>
      <name val="Calibri"/>
      <family val="2"/>
      <scheme val="minor"/>
    </font>
    <font>
      <sz val="11"/>
      <color rgb="FF663300"/>
      <name val="Calibri"/>
      <family val="2"/>
      <scheme val="minor"/>
    </font>
    <font>
      <b/>
      <sz val="12"/>
      <color rgb="FF663300"/>
      <name val="Calibri"/>
      <family val="2"/>
      <scheme val="minor"/>
    </font>
    <font>
      <b/>
      <sz val="9"/>
      <color rgb="FF663300"/>
      <name val="Calibri"/>
      <family val="2"/>
      <scheme val="minor"/>
    </font>
    <font>
      <sz val="12"/>
      <color rgb="FF6633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22"/>
      <color indexed="16"/>
      <name val="Calibri"/>
      <family val="2"/>
    </font>
    <font>
      <b/>
      <sz val="12"/>
      <color indexed="16"/>
      <name val="Calibri"/>
      <family val="2"/>
    </font>
    <font>
      <sz val="10"/>
      <color indexed="16"/>
      <name val="Calibri"/>
      <family val="2"/>
    </font>
    <font>
      <sz val="11"/>
      <color indexed="16"/>
      <name val="Calibri"/>
      <family val="2"/>
    </font>
    <font>
      <sz val="9"/>
      <color indexed="16"/>
      <name val="Calibri"/>
      <family val="2"/>
    </font>
    <font>
      <sz val="7"/>
      <color indexed="16"/>
      <name val="Calibri"/>
      <family val="2"/>
    </font>
    <font>
      <i/>
      <sz val="10"/>
      <color indexed="16"/>
      <name val="Calibri"/>
      <family val="2"/>
    </font>
    <font>
      <b/>
      <sz val="11"/>
      <color indexed="16"/>
      <name val="Calibri"/>
      <family val="2"/>
    </font>
    <font>
      <i/>
      <sz val="11"/>
      <color indexed="16"/>
      <name val="Calibri"/>
      <family val="2"/>
    </font>
    <font>
      <sz val="8"/>
      <color indexed="16"/>
      <name val="Calibri"/>
      <family val="2"/>
    </font>
    <font>
      <b/>
      <sz val="6"/>
      <color theme="5" tint="-0.499984740745262"/>
      <name val="Calibri"/>
      <family val="2"/>
      <scheme val="minor"/>
    </font>
    <font>
      <sz val="13"/>
      <color rgb="FF663300"/>
      <name val="Calibri"/>
      <family val="2"/>
      <scheme val="minor"/>
    </font>
    <font>
      <sz val="8"/>
      <color rgb="FF663300"/>
      <name val="Calibri"/>
      <family val="2"/>
      <scheme val="minor"/>
    </font>
    <font>
      <sz val="10.5"/>
      <color rgb="FF663300"/>
      <name val="Calibri"/>
      <family val="2"/>
      <scheme val="minor"/>
    </font>
    <font>
      <b/>
      <sz val="13"/>
      <color rgb="FF663300"/>
      <name val="Calibri"/>
      <family val="2"/>
      <scheme val="minor"/>
    </font>
    <font>
      <b/>
      <sz val="8"/>
      <color rgb="FF663300"/>
      <name val="Calibri"/>
      <family val="2"/>
      <scheme val="minor"/>
    </font>
    <font>
      <b/>
      <sz val="10.5"/>
      <color rgb="FF663300"/>
      <name val="Calibri"/>
      <family val="2"/>
      <scheme val="minor"/>
    </font>
    <font>
      <sz val="12"/>
      <color theme="5" tint="-0.499984740745262"/>
      <name val="Calibri"/>
      <family val="2"/>
    </font>
    <font>
      <sz val="10.5"/>
      <color theme="5" tint="-0.499984740745262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sz val="8"/>
      <color theme="5" tint="-0.499984740745262"/>
      <name val="Calibri"/>
      <family val="2"/>
      <scheme val="minor"/>
    </font>
    <font>
      <sz val="6"/>
      <color theme="5" tint="-0.499984740745262"/>
      <name val="Times New Roman"/>
      <family val="1"/>
    </font>
    <font>
      <sz val="10"/>
      <color theme="5" tint="-0.499984740745262"/>
      <name val="Times New Roman"/>
      <family val="1"/>
    </font>
    <font>
      <b/>
      <sz val="14"/>
      <color theme="5" tint="-0.499984740745262"/>
      <name val="Calibri"/>
      <family val="2"/>
      <scheme val="minor"/>
    </font>
    <font>
      <sz val="18"/>
      <color theme="5" tint="-0.499984740745262"/>
      <name val="Calibri"/>
      <family val="2"/>
      <scheme val="minor"/>
    </font>
    <font>
      <b/>
      <sz val="10"/>
      <color theme="5" tint="-0.499984740745262"/>
      <name val="Times New Roman"/>
      <family val="1"/>
    </font>
    <font>
      <sz val="16"/>
      <color theme="5" tint="-0.499984740745262"/>
      <name val="Wingdings 2"/>
      <family val="1"/>
      <charset val="2"/>
    </font>
    <font>
      <b/>
      <sz val="9"/>
      <color theme="5" tint="-0.499984740745262"/>
      <name val="Calibri"/>
      <family val="2"/>
      <scheme val="minor"/>
    </font>
    <font>
      <sz val="16"/>
      <color theme="5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0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lightUp">
        <fgColor theme="0"/>
        <bgColor theme="0"/>
      </patternFill>
    </fill>
    <fill>
      <patternFill patternType="solid">
        <fgColor theme="0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9"/>
      </patternFill>
    </fill>
    <fill>
      <patternFill patternType="darkUp">
        <fgColor rgb="FFFF0000"/>
        <bgColor theme="9" tint="0.39994506668294322"/>
      </patternFill>
    </fill>
    <fill>
      <patternFill patternType="solid">
        <fgColor rgb="FFE00702"/>
        <bgColor indexed="64"/>
      </patternFill>
    </fill>
    <fill>
      <patternFill patternType="solid">
        <fgColor rgb="FFFF9999"/>
        <bgColor indexed="9"/>
      </patternFill>
    </fill>
    <fill>
      <patternFill patternType="solid">
        <fgColor rgb="FFFF9999"/>
        <bgColor indexed="64"/>
      </patternFill>
    </fill>
    <fill>
      <patternFill patternType="darkUp">
        <fgColor rgb="FFE00702"/>
        <bgColor theme="9" tint="0.39994506668294322"/>
      </patternFill>
    </fill>
    <fill>
      <patternFill patternType="solid">
        <fgColor rgb="FFFF0000"/>
        <bgColor indexed="64"/>
      </patternFill>
    </fill>
    <fill>
      <patternFill patternType="solid">
        <fgColor rgb="FFE00702"/>
        <bgColor indexed="9"/>
      </patternFill>
    </fill>
  </fills>
  <borders count="130">
    <border>
      <left/>
      <right/>
      <top/>
      <bottom/>
      <diagonal/>
    </border>
    <border>
      <left style="thin">
        <color indexed="16"/>
      </left>
      <right style="medium">
        <color indexed="16"/>
      </right>
      <top style="medium">
        <color indexed="16"/>
      </top>
      <bottom style="hair">
        <color indexed="16"/>
      </bottom>
      <diagonal/>
    </border>
    <border>
      <left style="thin">
        <color indexed="16"/>
      </left>
      <right style="thin">
        <color indexed="16"/>
      </right>
      <top style="medium">
        <color indexed="16"/>
      </top>
      <bottom style="hair">
        <color indexed="16"/>
      </bottom>
      <diagonal/>
    </border>
    <border>
      <left style="thin">
        <color indexed="16"/>
      </left>
      <right style="thin">
        <color indexed="16"/>
      </right>
      <top style="hair">
        <color indexed="16"/>
      </top>
      <bottom style="hair">
        <color indexed="16"/>
      </bottom>
      <diagonal/>
    </border>
    <border>
      <left style="medium">
        <color indexed="16"/>
      </left>
      <right style="thin">
        <color indexed="16"/>
      </right>
      <top style="hair">
        <color indexed="16"/>
      </top>
      <bottom style="hair">
        <color indexed="16"/>
      </bottom>
      <diagonal/>
    </border>
    <border>
      <left style="medium">
        <color indexed="16"/>
      </left>
      <right style="thin">
        <color indexed="16"/>
      </right>
      <top style="medium">
        <color indexed="16"/>
      </top>
      <bottom style="hair">
        <color indexed="16"/>
      </bottom>
      <diagonal/>
    </border>
    <border>
      <left style="medium">
        <color indexed="16"/>
      </left>
      <right style="thin">
        <color indexed="16"/>
      </right>
      <top style="hair">
        <color indexed="16"/>
      </top>
      <bottom style="medium">
        <color indexed="16"/>
      </bottom>
      <diagonal/>
    </border>
    <border>
      <left style="thin">
        <color indexed="16"/>
      </left>
      <right style="thin">
        <color indexed="16"/>
      </right>
      <top style="hair">
        <color indexed="16"/>
      </top>
      <bottom style="medium">
        <color indexed="16"/>
      </bottom>
      <diagonal/>
    </border>
    <border>
      <left style="thin">
        <color indexed="16"/>
      </left>
      <right/>
      <top style="hair">
        <color indexed="16"/>
      </top>
      <bottom style="hair">
        <color indexed="16"/>
      </bottom>
      <diagonal/>
    </border>
    <border>
      <left/>
      <right/>
      <top/>
      <bottom style="thin">
        <color indexed="16"/>
      </bottom>
      <diagonal/>
    </border>
    <border>
      <left/>
      <right/>
      <top/>
      <bottom style="hair">
        <color indexed="16"/>
      </bottom>
      <diagonal/>
    </border>
    <border>
      <left style="thin">
        <color indexed="16"/>
      </left>
      <right/>
      <top style="hair">
        <color indexed="16"/>
      </top>
      <bottom style="medium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  <border>
      <left/>
      <right style="medium">
        <color indexed="16"/>
      </right>
      <top style="hair">
        <color indexed="16"/>
      </top>
      <bottom style="hair">
        <color indexed="16"/>
      </bottom>
      <diagonal/>
    </border>
    <border>
      <left/>
      <right style="thin">
        <color indexed="16"/>
      </right>
      <top style="hair">
        <color indexed="16"/>
      </top>
      <bottom style="hair">
        <color indexed="16"/>
      </bottom>
      <diagonal/>
    </border>
    <border>
      <left/>
      <right/>
      <top style="thin">
        <color indexed="16"/>
      </top>
      <bottom style="thin">
        <color indexed="16"/>
      </bottom>
      <diagonal/>
    </border>
    <border>
      <left/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thin">
        <color indexed="16"/>
      </left>
      <right/>
      <top/>
      <bottom style="thin">
        <color indexed="16"/>
      </bottom>
      <diagonal/>
    </border>
    <border>
      <left/>
      <right style="thin">
        <color indexed="16"/>
      </right>
      <top/>
      <bottom style="thin">
        <color indexed="16"/>
      </bottom>
      <diagonal/>
    </border>
    <border>
      <left/>
      <right style="medium">
        <color indexed="16"/>
      </right>
      <top style="hair">
        <color indexed="16"/>
      </top>
      <bottom style="medium">
        <color indexed="16"/>
      </bottom>
      <diagonal/>
    </border>
    <border>
      <left/>
      <right style="thin">
        <color indexed="16"/>
      </right>
      <top style="medium">
        <color indexed="16"/>
      </top>
      <bottom style="thin">
        <color indexed="16"/>
      </bottom>
      <diagonal/>
    </border>
    <border>
      <left/>
      <right style="thin">
        <color indexed="16"/>
      </right>
      <top style="hair">
        <color indexed="16"/>
      </top>
      <bottom style="medium">
        <color indexed="16"/>
      </bottom>
      <diagonal/>
    </border>
    <border>
      <left style="medium">
        <color indexed="16"/>
      </left>
      <right style="thin">
        <color indexed="16"/>
      </right>
      <top style="medium">
        <color indexed="16"/>
      </top>
      <bottom style="medium">
        <color indexed="16"/>
      </bottom>
      <diagonal/>
    </border>
    <border>
      <left style="thin">
        <color indexed="16"/>
      </left>
      <right style="thin">
        <color indexed="16"/>
      </right>
      <top style="medium">
        <color indexed="16"/>
      </top>
      <bottom style="medium">
        <color indexed="16"/>
      </bottom>
      <diagonal/>
    </border>
    <border>
      <left style="thin">
        <color indexed="16"/>
      </left>
      <right/>
      <top style="medium">
        <color indexed="16"/>
      </top>
      <bottom style="medium">
        <color indexed="16"/>
      </bottom>
      <diagonal/>
    </border>
    <border>
      <left/>
      <right style="thin">
        <color indexed="16"/>
      </right>
      <top style="medium">
        <color indexed="16"/>
      </top>
      <bottom style="medium">
        <color indexed="16"/>
      </bottom>
      <diagonal/>
    </border>
    <border>
      <left style="thin">
        <color indexed="16"/>
      </left>
      <right style="medium">
        <color indexed="16"/>
      </right>
      <top style="medium">
        <color indexed="16"/>
      </top>
      <bottom style="medium">
        <color indexed="16"/>
      </bottom>
      <diagonal/>
    </border>
    <border>
      <left style="thin">
        <color indexed="16"/>
      </left>
      <right/>
      <top style="medium">
        <color indexed="16"/>
      </top>
      <bottom style="hair">
        <color indexed="16"/>
      </bottom>
      <diagonal/>
    </border>
    <border>
      <left style="medium">
        <color indexed="16"/>
      </left>
      <right style="medium">
        <color indexed="12"/>
      </right>
      <top style="medium">
        <color indexed="16"/>
      </top>
      <bottom style="hair">
        <color indexed="16"/>
      </bottom>
      <diagonal/>
    </border>
    <border>
      <left style="medium">
        <color indexed="12"/>
      </left>
      <right style="medium">
        <color indexed="16"/>
      </right>
      <top style="medium">
        <color indexed="16"/>
      </top>
      <bottom style="hair">
        <color indexed="16"/>
      </bottom>
      <diagonal/>
    </border>
    <border>
      <left style="medium">
        <color indexed="16"/>
      </left>
      <right style="medium">
        <color indexed="16"/>
      </right>
      <top style="medium">
        <color indexed="16"/>
      </top>
      <bottom style="hair">
        <color indexed="16"/>
      </bottom>
      <diagonal/>
    </border>
    <border>
      <left style="thin">
        <color indexed="16"/>
      </left>
      <right style="medium">
        <color indexed="16"/>
      </right>
      <top style="hair">
        <color indexed="16"/>
      </top>
      <bottom style="hair">
        <color indexed="16"/>
      </bottom>
      <diagonal/>
    </border>
    <border>
      <left style="medium">
        <color indexed="16"/>
      </left>
      <right/>
      <top style="hair">
        <color indexed="16"/>
      </top>
      <bottom style="hair">
        <color indexed="16"/>
      </bottom>
      <diagonal/>
    </border>
    <border>
      <left style="medium">
        <color indexed="16"/>
      </left>
      <right style="medium">
        <color indexed="16"/>
      </right>
      <top style="hair">
        <color indexed="16"/>
      </top>
      <bottom style="hair">
        <color indexed="16"/>
      </bottom>
      <diagonal/>
    </border>
    <border>
      <left style="thin">
        <color indexed="16"/>
      </left>
      <right style="thin">
        <color indexed="16"/>
      </right>
      <top/>
      <bottom style="hair">
        <color indexed="16"/>
      </bottom>
      <diagonal/>
    </border>
    <border>
      <left style="thin">
        <color indexed="16"/>
      </left>
      <right style="medium">
        <color indexed="16"/>
      </right>
      <top/>
      <bottom style="hair">
        <color indexed="16"/>
      </bottom>
      <diagonal/>
    </border>
    <border>
      <left style="thin">
        <color indexed="16"/>
      </left>
      <right style="medium">
        <color indexed="16"/>
      </right>
      <top style="hair">
        <color indexed="16"/>
      </top>
      <bottom style="medium">
        <color indexed="16"/>
      </bottom>
      <diagonal/>
    </border>
    <border>
      <left style="medium">
        <color indexed="16"/>
      </left>
      <right/>
      <top style="hair">
        <color indexed="16"/>
      </top>
      <bottom style="medium">
        <color indexed="16"/>
      </bottom>
      <diagonal/>
    </border>
    <border>
      <left style="medium">
        <color indexed="16"/>
      </left>
      <right style="medium">
        <color indexed="16"/>
      </right>
      <top style="hair">
        <color indexed="16"/>
      </top>
      <bottom style="medium">
        <color indexed="16"/>
      </bottom>
      <diagonal/>
    </border>
    <border>
      <left style="medium">
        <color indexed="16"/>
      </left>
      <right style="thin">
        <color indexed="16"/>
      </right>
      <top style="medium">
        <color indexed="16"/>
      </top>
      <bottom style="thin">
        <color indexed="16"/>
      </bottom>
      <diagonal/>
    </border>
    <border>
      <left style="thin">
        <color indexed="16"/>
      </left>
      <right style="thin">
        <color indexed="16"/>
      </right>
      <top style="medium">
        <color indexed="16"/>
      </top>
      <bottom style="thin">
        <color indexed="16"/>
      </bottom>
      <diagonal/>
    </border>
    <border>
      <left style="thin">
        <color indexed="16"/>
      </left>
      <right style="medium">
        <color indexed="16"/>
      </right>
      <top style="medium">
        <color indexed="16"/>
      </top>
      <bottom style="thin">
        <color indexed="16"/>
      </bottom>
      <diagonal/>
    </border>
    <border>
      <left/>
      <right style="medium">
        <color indexed="16"/>
      </right>
      <top style="medium">
        <color indexed="16"/>
      </top>
      <bottom style="thin">
        <color indexed="16"/>
      </bottom>
      <diagonal/>
    </border>
    <border>
      <left style="medium">
        <color indexed="16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medium">
        <color indexed="16"/>
      </left>
      <right style="thin">
        <color indexed="16"/>
      </right>
      <top style="thin">
        <color indexed="16"/>
      </top>
      <bottom style="medium">
        <color indexed="16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medium">
        <color indexed="16"/>
      </bottom>
      <diagonal/>
    </border>
    <border>
      <left style="thin">
        <color indexed="16"/>
      </left>
      <right style="medium">
        <color indexed="16"/>
      </right>
      <top style="thin">
        <color indexed="16"/>
      </top>
      <bottom style="medium">
        <color indexed="16"/>
      </bottom>
      <diagonal/>
    </border>
    <border>
      <left/>
      <right style="medium">
        <color indexed="16"/>
      </right>
      <top style="thin">
        <color indexed="16"/>
      </top>
      <bottom style="thin">
        <color indexed="16"/>
      </bottom>
      <diagonal/>
    </border>
    <border>
      <left style="medium">
        <color indexed="16"/>
      </left>
      <right style="thin">
        <color indexed="16"/>
      </right>
      <top/>
      <bottom style="thin">
        <color indexed="16"/>
      </bottom>
      <diagonal/>
    </border>
    <border>
      <left style="thin">
        <color indexed="16"/>
      </left>
      <right style="thin">
        <color indexed="16"/>
      </right>
      <top/>
      <bottom style="thin">
        <color indexed="16"/>
      </bottom>
      <diagonal/>
    </border>
    <border>
      <left style="thin">
        <color indexed="16"/>
      </left>
      <right style="medium">
        <color indexed="16"/>
      </right>
      <top style="thin">
        <color indexed="16"/>
      </top>
      <bottom style="thin">
        <color indexed="16"/>
      </bottom>
      <diagonal/>
    </border>
    <border>
      <left/>
      <right style="medium">
        <color indexed="16"/>
      </right>
      <top style="medium">
        <color indexed="16"/>
      </top>
      <bottom style="hair">
        <color indexed="16"/>
      </bottom>
      <diagonal/>
    </border>
    <border>
      <left/>
      <right style="medium">
        <color indexed="16"/>
      </right>
      <top style="thin">
        <color indexed="16"/>
      </top>
      <bottom/>
      <diagonal/>
    </border>
    <border>
      <left style="thin">
        <color indexed="16"/>
      </left>
      <right/>
      <top style="thin">
        <color indexed="16"/>
      </top>
      <bottom style="medium">
        <color indexed="16"/>
      </bottom>
      <diagonal/>
    </border>
    <border>
      <left style="medium">
        <color indexed="16"/>
      </left>
      <right/>
      <top style="medium">
        <color indexed="16"/>
      </top>
      <bottom style="hair">
        <color indexed="16"/>
      </bottom>
      <diagonal/>
    </border>
    <border>
      <left/>
      <right style="thin">
        <color indexed="16"/>
      </right>
      <top style="medium">
        <color indexed="16"/>
      </top>
      <bottom style="hair">
        <color indexed="16"/>
      </bottom>
      <diagonal/>
    </border>
    <border>
      <left/>
      <right style="medium">
        <color indexed="16"/>
      </right>
      <top style="medium">
        <color indexed="16"/>
      </top>
      <bottom/>
      <diagonal/>
    </border>
    <border>
      <left style="medium">
        <color indexed="16"/>
      </left>
      <right style="medium">
        <color indexed="16"/>
      </right>
      <top style="medium">
        <color indexed="16"/>
      </top>
      <bottom style="medium">
        <color indexed="16"/>
      </bottom>
      <diagonal/>
    </border>
    <border>
      <left/>
      <right/>
      <top style="medium">
        <color indexed="16"/>
      </top>
      <bottom style="medium">
        <color indexed="16"/>
      </bottom>
      <diagonal/>
    </border>
    <border>
      <left/>
      <right style="thin">
        <color indexed="16"/>
      </right>
      <top style="thin">
        <color indexed="16"/>
      </top>
      <bottom style="medium">
        <color indexed="16"/>
      </bottom>
      <diagonal/>
    </border>
    <border>
      <left style="thin">
        <color indexed="16"/>
      </left>
      <right/>
      <top/>
      <bottom style="hair">
        <color indexed="16"/>
      </bottom>
      <diagonal/>
    </border>
    <border>
      <left/>
      <right/>
      <top/>
      <bottom style="hair">
        <color rgb="FF800000"/>
      </bottom>
      <diagonal/>
    </border>
    <border>
      <left style="medium">
        <color indexed="16"/>
      </left>
      <right/>
      <top style="thin">
        <color indexed="16"/>
      </top>
      <bottom style="medium">
        <color indexed="16"/>
      </bottom>
      <diagonal/>
    </border>
    <border>
      <left/>
      <right/>
      <top style="thin">
        <color indexed="16"/>
      </top>
      <bottom style="medium">
        <color indexed="16"/>
      </bottom>
      <diagonal/>
    </border>
    <border>
      <left style="medium">
        <color indexed="16"/>
      </left>
      <right/>
      <top/>
      <bottom style="thin">
        <color indexed="16"/>
      </bottom>
      <diagonal/>
    </border>
    <border>
      <left/>
      <right/>
      <top/>
      <bottom style="thin">
        <color rgb="FF800000"/>
      </bottom>
      <diagonal/>
    </border>
    <border>
      <left/>
      <right/>
      <top/>
      <bottom style="thin">
        <color rgb="FF663300"/>
      </bottom>
      <diagonal/>
    </border>
    <border>
      <left style="thin">
        <color indexed="16"/>
      </left>
      <right/>
      <top style="thin">
        <color indexed="16"/>
      </top>
      <bottom/>
      <diagonal/>
    </border>
    <border>
      <left/>
      <right style="thin">
        <color indexed="16"/>
      </right>
      <top style="thin">
        <color indexed="16"/>
      </top>
      <bottom/>
      <diagonal/>
    </border>
    <border>
      <left style="thin">
        <color indexed="16"/>
      </left>
      <right/>
      <top/>
      <bottom style="medium">
        <color indexed="16"/>
      </bottom>
      <diagonal/>
    </border>
    <border>
      <left/>
      <right style="thin">
        <color indexed="16"/>
      </right>
      <top/>
      <bottom style="medium">
        <color indexed="16"/>
      </bottom>
      <diagonal/>
    </border>
    <border>
      <left style="medium">
        <color indexed="16"/>
      </left>
      <right style="thin">
        <color indexed="16"/>
      </right>
      <top/>
      <bottom style="hair">
        <color indexed="16"/>
      </bottom>
      <diagonal/>
    </border>
    <border>
      <left style="medium">
        <color indexed="16"/>
      </left>
      <right style="medium">
        <color indexed="16"/>
      </right>
      <top/>
      <bottom style="hair">
        <color indexed="16"/>
      </bottom>
      <diagonal/>
    </border>
    <border>
      <left/>
      <right style="thin">
        <color indexed="16"/>
      </right>
      <top/>
      <bottom style="hair">
        <color indexed="16"/>
      </bottom>
      <diagonal/>
    </border>
    <border>
      <left style="medium">
        <color indexed="16"/>
      </left>
      <right/>
      <top/>
      <bottom style="hair">
        <color indexed="16"/>
      </bottom>
      <diagonal/>
    </border>
    <border>
      <left/>
      <right style="medium">
        <color indexed="16"/>
      </right>
      <top/>
      <bottom style="hair">
        <color indexed="16"/>
      </bottom>
      <diagonal/>
    </border>
    <border>
      <left style="medium">
        <color indexed="16"/>
      </left>
      <right style="medium">
        <color indexed="16"/>
      </right>
      <top style="hair">
        <color indexed="16"/>
      </top>
      <bottom style="thin">
        <color indexed="64"/>
      </bottom>
      <diagonal/>
    </border>
    <border>
      <left style="medium">
        <color indexed="16"/>
      </left>
      <right style="thin">
        <color indexed="16"/>
      </right>
      <top style="hair">
        <color indexed="16"/>
      </top>
      <bottom style="thin">
        <color indexed="64"/>
      </bottom>
      <diagonal/>
    </border>
    <border>
      <left style="thin">
        <color indexed="16"/>
      </left>
      <right/>
      <top style="hair">
        <color indexed="16"/>
      </top>
      <bottom style="thin">
        <color indexed="64"/>
      </bottom>
      <diagonal/>
    </border>
    <border>
      <left/>
      <right style="thin">
        <color indexed="16"/>
      </right>
      <top style="hair">
        <color indexed="16"/>
      </top>
      <bottom style="thin">
        <color indexed="64"/>
      </bottom>
      <diagonal/>
    </border>
    <border>
      <left style="thin">
        <color indexed="16"/>
      </left>
      <right style="thin">
        <color indexed="16"/>
      </right>
      <top style="hair">
        <color indexed="16"/>
      </top>
      <bottom style="thin">
        <color indexed="64"/>
      </bottom>
      <diagonal/>
    </border>
    <border>
      <left style="thin">
        <color indexed="16"/>
      </left>
      <right style="medium">
        <color indexed="16"/>
      </right>
      <top style="hair">
        <color indexed="16"/>
      </top>
      <bottom style="thin">
        <color indexed="64"/>
      </bottom>
      <diagonal/>
    </border>
    <border>
      <left style="medium">
        <color indexed="16"/>
      </left>
      <right/>
      <top style="hair">
        <color indexed="16"/>
      </top>
      <bottom style="thin">
        <color indexed="64"/>
      </bottom>
      <diagonal/>
    </border>
    <border>
      <left/>
      <right style="medium">
        <color indexed="16"/>
      </right>
      <top style="hair">
        <color indexed="16"/>
      </top>
      <bottom style="thin">
        <color indexed="64"/>
      </bottom>
      <diagonal/>
    </border>
    <border>
      <left style="medium">
        <color indexed="16"/>
      </left>
      <right style="thin">
        <color indexed="16"/>
      </right>
      <top style="hair">
        <color indexed="16"/>
      </top>
      <bottom style="thin">
        <color indexed="16"/>
      </bottom>
      <diagonal/>
    </border>
    <border>
      <left style="thin">
        <color indexed="16"/>
      </left>
      <right/>
      <top style="hair">
        <color indexed="16"/>
      </top>
      <bottom style="thin">
        <color indexed="16"/>
      </bottom>
      <diagonal/>
    </border>
    <border>
      <left style="medium">
        <color indexed="16"/>
      </left>
      <right style="medium">
        <color indexed="16"/>
      </right>
      <top style="hair">
        <color indexed="16"/>
      </top>
      <bottom style="thin">
        <color indexed="16"/>
      </bottom>
      <diagonal/>
    </border>
    <border>
      <left/>
      <right style="thin">
        <color indexed="16"/>
      </right>
      <top style="hair">
        <color indexed="16"/>
      </top>
      <bottom style="thin">
        <color indexed="16"/>
      </bottom>
      <diagonal/>
    </border>
    <border>
      <left style="thin">
        <color indexed="16"/>
      </left>
      <right style="thin">
        <color indexed="16"/>
      </right>
      <top style="hair">
        <color indexed="16"/>
      </top>
      <bottom style="thin">
        <color indexed="16"/>
      </bottom>
      <diagonal/>
    </border>
    <border>
      <left style="thin">
        <color indexed="16"/>
      </left>
      <right style="medium">
        <color indexed="16"/>
      </right>
      <top style="hair">
        <color indexed="16"/>
      </top>
      <bottom style="thin">
        <color indexed="16"/>
      </bottom>
      <diagonal/>
    </border>
    <border>
      <left style="medium">
        <color indexed="16"/>
      </left>
      <right/>
      <top style="hair">
        <color indexed="16"/>
      </top>
      <bottom style="thin">
        <color indexed="16"/>
      </bottom>
      <diagonal/>
    </border>
    <border>
      <left/>
      <right style="medium">
        <color indexed="16"/>
      </right>
      <top style="hair">
        <color indexed="16"/>
      </top>
      <bottom style="thin">
        <color indexed="16"/>
      </bottom>
      <diagonal/>
    </border>
    <border>
      <left style="medium">
        <color indexed="16"/>
      </left>
      <right style="thin">
        <color indexed="16"/>
      </right>
      <top style="thin">
        <color indexed="16"/>
      </top>
      <bottom style="hair">
        <color indexed="16"/>
      </bottom>
      <diagonal/>
    </border>
    <border>
      <left style="thin">
        <color indexed="16"/>
      </left>
      <right/>
      <top style="thin">
        <color indexed="16"/>
      </top>
      <bottom style="hair">
        <color indexed="16"/>
      </bottom>
      <diagonal/>
    </border>
    <border>
      <left style="medium">
        <color indexed="16"/>
      </left>
      <right style="medium">
        <color indexed="16"/>
      </right>
      <top style="thin">
        <color indexed="16"/>
      </top>
      <bottom style="hair">
        <color indexed="16"/>
      </bottom>
      <diagonal/>
    </border>
    <border>
      <left/>
      <right style="thin">
        <color indexed="16"/>
      </right>
      <top style="thin">
        <color indexed="16"/>
      </top>
      <bottom style="hair">
        <color indexed="16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hair">
        <color indexed="16"/>
      </bottom>
      <diagonal/>
    </border>
    <border>
      <left style="thin">
        <color indexed="16"/>
      </left>
      <right style="medium">
        <color indexed="16"/>
      </right>
      <top style="thin">
        <color indexed="16"/>
      </top>
      <bottom style="hair">
        <color indexed="16"/>
      </bottom>
      <diagonal/>
    </border>
    <border>
      <left style="medium">
        <color indexed="16"/>
      </left>
      <right/>
      <top style="thin">
        <color indexed="16"/>
      </top>
      <bottom style="hair">
        <color indexed="16"/>
      </bottom>
      <diagonal/>
    </border>
    <border>
      <left/>
      <right style="medium">
        <color indexed="16"/>
      </right>
      <top style="thin">
        <color indexed="16"/>
      </top>
      <bottom style="hair">
        <color indexed="1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45"/>
      </bottom>
      <diagonal/>
    </border>
    <border>
      <left style="medium">
        <color theme="5" tint="-0.499984740745262"/>
      </left>
      <right style="thin">
        <color theme="5" tint="-0.499984740745262"/>
      </right>
      <top style="medium">
        <color theme="5" tint="-0.499984740745262"/>
      </top>
      <bottom style="medium">
        <color theme="5" tint="-0.499984740745262"/>
      </bottom>
      <diagonal/>
    </border>
    <border>
      <left/>
      <right/>
      <top style="medium">
        <color indexed="16"/>
      </top>
      <bottom style="hair">
        <color indexed="16"/>
      </bottom>
      <diagonal/>
    </border>
    <border>
      <left/>
      <right/>
      <top style="hair">
        <color indexed="16"/>
      </top>
      <bottom style="thin">
        <color indexed="16"/>
      </bottom>
      <diagonal/>
    </border>
    <border>
      <left/>
      <right/>
      <top style="thin">
        <color indexed="16"/>
      </top>
      <bottom style="hair">
        <color indexed="16"/>
      </bottom>
      <diagonal/>
    </border>
    <border>
      <left/>
      <right/>
      <top style="hair">
        <color indexed="16"/>
      </top>
      <bottom style="medium">
        <color indexed="16"/>
      </bottom>
      <diagonal/>
    </border>
    <border>
      <left/>
      <right/>
      <top/>
      <bottom style="thin">
        <color indexed="64"/>
      </bottom>
      <diagonal/>
    </border>
    <border>
      <left style="medium">
        <color indexed="16"/>
      </left>
      <right/>
      <top style="medium">
        <color indexed="16"/>
      </top>
      <bottom style="medium">
        <color indexed="16"/>
      </bottom>
      <diagonal/>
    </border>
    <border>
      <left style="medium">
        <color indexed="16"/>
      </left>
      <right style="thin">
        <color indexed="16"/>
      </right>
      <top style="hair">
        <color indexed="16"/>
      </top>
      <bottom/>
      <diagonal/>
    </border>
    <border>
      <left style="thin">
        <color indexed="16"/>
      </left>
      <right/>
      <top style="hair">
        <color indexed="16"/>
      </top>
      <bottom/>
      <diagonal/>
    </border>
    <border>
      <left style="medium">
        <color indexed="16"/>
      </left>
      <right style="medium">
        <color indexed="16"/>
      </right>
      <top style="hair">
        <color indexed="16"/>
      </top>
      <bottom/>
      <diagonal/>
    </border>
    <border>
      <left/>
      <right style="thin">
        <color indexed="16"/>
      </right>
      <top style="hair">
        <color indexed="16"/>
      </top>
      <bottom/>
      <diagonal/>
    </border>
    <border>
      <left style="thin">
        <color indexed="16"/>
      </left>
      <right style="thin">
        <color indexed="16"/>
      </right>
      <top style="hair">
        <color indexed="16"/>
      </top>
      <bottom/>
      <diagonal/>
    </border>
    <border>
      <left style="thin">
        <color indexed="16"/>
      </left>
      <right style="medium">
        <color indexed="16"/>
      </right>
      <top style="hair">
        <color indexed="16"/>
      </top>
      <bottom/>
      <diagonal/>
    </border>
    <border>
      <left style="medium">
        <color rgb="FF663300"/>
      </left>
      <right style="thin">
        <color indexed="16"/>
      </right>
      <top style="medium">
        <color rgb="FF663300"/>
      </top>
      <bottom style="hair">
        <color indexed="16"/>
      </bottom>
      <diagonal/>
    </border>
    <border>
      <left style="thin">
        <color indexed="16"/>
      </left>
      <right style="thin">
        <color indexed="16"/>
      </right>
      <top style="medium">
        <color rgb="FF663300"/>
      </top>
      <bottom style="hair">
        <color indexed="16"/>
      </bottom>
      <diagonal/>
    </border>
    <border>
      <left style="medium">
        <color rgb="FF663300"/>
      </left>
      <right style="thin">
        <color indexed="16"/>
      </right>
      <top style="hair">
        <color indexed="16"/>
      </top>
      <bottom style="hair">
        <color indexed="16"/>
      </bottom>
      <diagonal/>
    </border>
    <border>
      <left style="medium">
        <color rgb="FF663300"/>
      </left>
      <right style="thin">
        <color indexed="16"/>
      </right>
      <top style="hair">
        <color indexed="16"/>
      </top>
      <bottom style="medium">
        <color rgb="FF663300"/>
      </bottom>
      <diagonal/>
    </border>
    <border>
      <left style="thin">
        <color indexed="16"/>
      </left>
      <right style="thin">
        <color indexed="16"/>
      </right>
      <top style="hair">
        <color indexed="16"/>
      </top>
      <bottom style="medium">
        <color rgb="FF663300"/>
      </bottom>
      <diagonal/>
    </border>
    <border>
      <left/>
      <right/>
      <top style="medium">
        <color indexed="16"/>
      </top>
      <bottom/>
      <diagonal/>
    </border>
    <border>
      <left/>
      <right/>
      <top/>
      <bottom style="medium">
        <color indexed="16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695">
    <xf numFmtId="0" fontId="0" fillId="0" borderId="0" xfId="0"/>
    <xf numFmtId="0" fontId="3" fillId="2" borderId="0" xfId="0" applyFont="1" applyFill="1"/>
    <xf numFmtId="0" fontId="0" fillId="2" borderId="0" xfId="0" applyFill="1"/>
    <xf numFmtId="0" fontId="0" fillId="4" borderId="0" xfId="0" applyFill="1" applyAlignment="1">
      <alignment horizontal="center"/>
    </xf>
    <xf numFmtId="0" fontId="0" fillId="5" borderId="0" xfId="0" applyFill="1"/>
    <xf numFmtId="0" fontId="5" fillId="2" borderId="0" xfId="1" applyFont="1" applyFill="1"/>
    <xf numFmtId="0" fontId="6" fillId="3" borderId="0" xfId="1" applyFont="1" applyFill="1"/>
    <xf numFmtId="0" fontId="7" fillId="2" borderId="0" xfId="2" applyFont="1" applyFill="1" applyAlignment="1">
      <alignment horizontal="right"/>
    </xf>
    <xf numFmtId="0" fontId="8" fillId="3" borderId="0" xfId="1" applyFont="1" applyFill="1"/>
    <xf numFmtId="0" fontId="9" fillId="3" borderId="0" xfId="1" applyFont="1" applyFill="1"/>
    <xf numFmtId="0" fontId="10" fillId="3" borderId="0" xfId="1" applyFont="1" applyFill="1" applyAlignment="1">
      <alignment horizontal="right" vertical="top"/>
    </xf>
    <xf numFmtId="167" fontId="11" fillId="3" borderId="0" xfId="1" applyNumberFormat="1" applyFont="1" applyFill="1" applyAlignment="1">
      <alignment horizontal="left" vertical="top"/>
    </xf>
    <xf numFmtId="0" fontId="9" fillId="3" borderId="0" xfId="1" applyFont="1" applyFill="1" applyAlignment="1">
      <alignment horizontal="right"/>
    </xf>
    <xf numFmtId="0" fontId="9" fillId="3" borderId="0" xfId="1" applyFont="1" applyFill="1" applyAlignment="1">
      <alignment horizontal="left"/>
    </xf>
    <xf numFmtId="14" fontId="9" fillId="3" borderId="0" xfId="1" applyNumberFormat="1" applyFont="1" applyFill="1" applyAlignment="1" applyProtection="1">
      <alignment horizontal="center"/>
      <protection locked="0"/>
    </xf>
    <xf numFmtId="0" fontId="13" fillId="3" borderId="0" xfId="1" applyFont="1" applyFill="1" applyAlignment="1">
      <alignment horizontal="center" textRotation="60"/>
    </xf>
    <xf numFmtId="0" fontId="17" fillId="3" borderId="0" xfId="1" applyFont="1" applyFill="1"/>
    <xf numFmtId="0" fontId="17" fillId="3" borderId="0" xfId="1" applyFont="1" applyFill="1" applyAlignment="1">
      <alignment vertical="center"/>
    </xf>
    <xf numFmtId="1" fontId="18" fillId="6" borderId="33" xfId="1" applyNumberFormat="1" applyFont="1" applyFill="1" applyBorder="1" applyAlignment="1" applyProtection="1">
      <alignment horizontal="center" vertical="center"/>
      <protection locked="0"/>
    </xf>
    <xf numFmtId="1" fontId="19" fillId="6" borderId="33" xfId="1" applyNumberFormat="1" applyFont="1" applyFill="1" applyBorder="1" applyAlignment="1" applyProtection="1">
      <alignment horizontal="center" vertical="center"/>
      <protection locked="0"/>
    </xf>
    <xf numFmtId="1" fontId="18" fillId="2" borderId="33" xfId="1" applyNumberFormat="1" applyFont="1" applyFill="1" applyBorder="1" applyAlignment="1" applyProtection="1">
      <alignment horizontal="center" vertical="center"/>
      <protection locked="0"/>
    </xf>
    <xf numFmtId="1" fontId="19" fillId="2" borderId="33" xfId="1" applyNumberFormat="1" applyFont="1" applyFill="1" applyBorder="1" applyAlignment="1" applyProtection="1">
      <alignment horizontal="center" vertical="center"/>
      <protection locked="0"/>
    </xf>
    <xf numFmtId="0" fontId="24" fillId="3" borderId="22" xfId="1" applyFont="1" applyFill="1" applyBorder="1" applyAlignment="1">
      <alignment horizontal="center" vertical="center" textRotation="60"/>
    </xf>
    <xf numFmtId="0" fontId="24" fillId="3" borderId="24" xfId="1" applyFont="1" applyFill="1" applyBorder="1" applyAlignment="1">
      <alignment horizontal="right" vertical="center" textRotation="60"/>
    </xf>
    <xf numFmtId="0" fontId="24" fillId="3" borderId="25" xfId="1" applyFont="1" applyFill="1" applyBorder="1" applyAlignment="1">
      <alignment horizontal="center" vertical="center" textRotation="60"/>
    </xf>
    <xf numFmtId="0" fontId="26" fillId="3" borderId="23" xfId="1" applyFont="1" applyFill="1" applyBorder="1" applyAlignment="1">
      <alignment horizontal="right" wrapText="1"/>
    </xf>
    <xf numFmtId="0" fontId="26" fillId="3" borderId="23" xfId="1" applyFont="1" applyFill="1" applyBorder="1" applyAlignment="1">
      <alignment horizontal="center" wrapText="1"/>
    </xf>
    <xf numFmtId="0" fontId="26" fillId="3" borderId="26" xfId="1" applyFont="1" applyFill="1" applyBorder="1" applyAlignment="1">
      <alignment horizontal="center" wrapText="1"/>
    </xf>
    <xf numFmtId="0" fontId="24" fillId="3" borderId="58" xfId="1" applyFont="1" applyFill="1" applyBorder="1" applyAlignment="1">
      <alignment horizontal="center" vertical="center"/>
    </xf>
    <xf numFmtId="0" fontId="27" fillId="3" borderId="24" xfId="1" applyFont="1" applyFill="1" applyBorder="1" applyAlignment="1">
      <alignment horizontal="right" wrapText="1"/>
    </xf>
    <xf numFmtId="0" fontId="27" fillId="3" borderId="25" xfId="1" applyFont="1" applyFill="1" applyBorder="1" applyAlignment="1">
      <alignment horizontal="right" wrapText="1"/>
    </xf>
    <xf numFmtId="0" fontId="28" fillId="3" borderId="0" xfId="1" applyFont="1" applyFill="1" applyAlignment="1">
      <alignment horizontal="right"/>
    </xf>
    <xf numFmtId="0" fontId="28" fillId="3" borderId="0" xfId="1" applyFont="1" applyFill="1"/>
    <xf numFmtId="0" fontId="29" fillId="2" borderId="0" xfId="1" applyFont="1" applyFill="1"/>
    <xf numFmtId="0" fontId="30" fillId="2" borderId="0" xfId="1" applyFont="1" applyFill="1"/>
    <xf numFmtId="0" fontId="28" fillId="2" borderId="0" xfId="1" applyFont="1" applyFill="1"/>
    <xf numFmtId="0" fontId="30" fillId="3" borderId="0" xfId="1" applyFont="1" applyFill="1" applyAlignment="1">
      <alignment horizontal="right"/>
    </xf>
    <xf numFmtId="0" fontId="28" fillId="3" borderId="0" xfId="1" applyFont="1" applyFill="1" applyAlignment="1">
      <alignment horizontal="center"/>
    </xf>
    <xf numFmtId="0" fontId="28" fillId="3" borderId="66" xfId="1" applyFont="1" applyFill="1" applyBorder="1" applyAlignment="1">
      <alignment horizontal="right"/>
    </xf>
    <xf numFmtId="0" fontId="28" fillId="3" borderId="67" xfId="1" applyFont="1" applyFill="1" applyBorder="1" applyAlignment="1">
      <alignment horizontal="right"/>
    </xf>
    <xf numFmtId="0" fontId="27" fillId="2" borderId="23" xfId="1" applyFont="1" applyFill="1" applyBorder="1" applyAlignment="1" applyProtection="1">
      <alignment horizontal="center" textRotation="60"/>
      <protection locked="0"/>
    </xf>
    <xf numFmtId="0" fontId="27" fillId="2" borderId="24" xfId="1" applyFont="1" applyFill="1" applyBorder="1" applyAlignment="1" applyProtection="1">
      <alignment horizontal="center" textRotation="60"/>
      <protection locked="0"/>
    </xf>
    <xf numFmtId="0" fontId="34" fillId="2" borderId="0" xfId="0" applyFont="1" applyFill="1"/>
    <xf numFmtId="0" fontId="27" fillId="3" borderId="4" xfId="1" applyFont="1" applyFill="1" applyBorder="1" applyAlignment="1" applyProtection="1">
      <alignment horizontal="center" vertical="center" wrapText="1"/>
      <protection hidden="1"/>
    </xf>
    <xf numFmtId="0" fontId="27" fillId="3" borderId="4" xfId="1" applyFont="1" applyFill="1" applyBorder="1" applyAlignment="1" applyProtection="1">
      <alignment horizontal="center" vertical="center" wrapText="1"/>
      <protection locked="0"/>
    </xf>
    <xf numFmtId="0" fontId="27" fillId="2" borderId="0" xfId="1" applyFont="1" applyFill="1"/>
    <xf numFmtId="0" fontId="27" fillId="3" borderId="0" xfId="1" applyFont="1" applyFill="1"/>
    <xf numFmtId="0" fontId="17" fillId="2" borderId="0" xfId="1" applyFont="1" applyFill="1" applyAlignment="1">
      <alignment vertical="center"/>
    </xf>
    <xf numFmtId="3" fontId="24" fillId="2" borderId="39" xfId="1" applyNumberFormat="1" applyFont="1" applyFill="1" applyBorder="1" applyAlignment="1" applyProtection="1">
      <alignment horizontal="center" vertical="center"/>
      <protection hidden="1"/>
    </xf>
    <xf numFmtId="0" fontId="27" fillId="3" borderId="0" xfId="1" applyFont="1" applyFill="1" applyAlignment="1">
      <alignment vertical="center"/>
    </xf>
    <xf numFmtId="3" fontId="24" fillId="2" borderId="42" xfId="1" applyNumberFormat="1" applyFont="1" applyFill="1" applyBorder="1" applyAlignment="1" applyProtection="1">
      <alignment horizontal="center" vertical="center"/>
      <protection hidden="1"/>
    </xf>
    <xf numFmtId="0" fontId="35" fillId="3" borderId="45" xfId="1" applyFont="1" applyFill="1" applyBorder="1" applyAlignment="1">
      <alignment horizontal="center" vertical="center" wrapText="1"/>
    </xf>
    <xf numFmtId="0" fontId="36" fillId="3" borderId="53" xfId="1" applyFont="1" applyFill="1" applyBorder="1" applyAlignment="1">
      <alignment horizontal="center" vertical="center" wrapText="1"/>
    </xf>
    <xf numFmtId="0" fontId="31" fillId="3" borderId="53" xfId="1" applyFont="1" applyFill="1" applyBorder="1" applyAlignment="1">
      <alignment horizontal="center" vertical="center" wrapText="1"/>
    </xf>
    <xf numFmtId="0" fontId="27" fillId="4" borderId="0" xfId="0" applyFont="1" applyFill="1" applyAlignment="1">
      <alignment horizontal="center"/>
    </xf>
    <xf numFmtId="0" fontId="27" fillId="3" borderId="23" xfId="1" applyFont="1" applyFill="1" applyBorder="1" applyAlignment="1">
      <alignment horizontal="center" textRotation="60"/>
    </xf>
    <xf numFmtId="0" fontId="27" fillId="2" borderId="0" xfId="0" applyFont="1" applyFill="1"/>
    <xf numFmtId="0" fontId="27" fillId="3" borderId="0" xfId="1" applyFont="1" applyFill="1" applyAlignment="1">
      <alignment horizontal="center" textRotation="60"/>
    </xf>
    <xf numFmtId="0" fontId="27" fillId="2" borderId="0" xfId="1" applyFont="1" applyFill="1" applyAlignment="1" applyProtection="1">
      <alignment horizontal="center" vertical="center" wrapText="1"/>
      <protection hidden="1"/>
    </xf>
    <xf numFmtId="0" fontId="27" fillId="3" borderId="6" xfId="1" applyFont="1" applyFill="1" applyBorder="1" applyAlignment="1" applyProtection="1">
      <alignment horizontal="center" vertical="center" wrapText="1"/>
      <protection hidden="1"/>
    </xf>
    <xf numFmtId="0" fontId="27" fillId="7" borderId="5" xfId="1" applyFont="1" applyFill="1" applyBorder="1" applyAlignment="1" applyProtection="1">
      <alignment horizontal="center" vertical="center" wrapText="1"/>
      <protection hidden="1"/>
    </xf>
    <xf numFmtId="1" fontId="18" fillId="6" borderId="30" xfId="1" applyNumberFormat="1" applyFont="1" applyFill="1" applyBorder="1" applyAlignment="1" applyProtection="1">
      <alignment horizontal="center" vertical="center"/>
      <protection locked="0"/>
    </xf>
    <xf numFmtId="0" fontId="27" fillId="7" borderId="4" xfId="1" applyFont="1" applyFill="1" applyBorder="1" applyAlignment="1" applyProtection="1">
      <alignment horizontal="center" vertical="center" wrapText="1"/>
      <protection hidden="1"/>
    </xf>
    <xf numFmtId="0" fontId="4" fillId="0" borderId="26" xfId="1" applyFont="1" applyBorder="1" applyAlignment="1">
      <alignment horizontal="center" wrapText="1"/>
    </xf>
    <xf numFmtId="0" fontId="4" fillId="0" borderId="23" xfId="1" applyFont="1" applyBorder="1" applyAlignment="1">
      <alignment horizontal="center" wrapText="1"/>
    </xf>
    <xf numFmtId="0" fontId="4" fillId="0" borderId="57" xfId="1" applyFont="1" applyBorder="1" applyAlignment="1">
      <alignment horizontal="center" wrapText="1"/>
    </xf>
    <xf numFmtId="1" fontId="19" fillId="0" borderId="33" xfId="1" applyNumberFormat="1" applyFont="1" applyBorder="1" applyAlignment="1" applyProtection="1">
      <alignment horizontal="center" vertical="center"/>
      <protection locked="0"/>
    </xf>
    <xf numFmtId="1" fontId="19" fillId="2" borderId="0" xfId="1" applyNumberFormat="1" applyFont="1" applyFill="1" applyAlignment="1" applyProtection="1">
      <alignment horizontal="center" vertical="center"/>
      <protection locked="0"/>
    </xf>
    <xf numFmtId="1" fontId="19" fillId="2" borderId="38" xfId="1" applyNumberFormat="1" applyFont="1" applyFill="1" applyBorder="1" applyAlignment="1" applyProtection="1">
      <alignment horizontal="center" vertical="center"/>
      <protection locked="0"/>
    </xf>
    <xf numFmtId="0" fontId="14" fillId="3" borderId="23" xfId="1" applyFont="1" applyFill="1" applyBorder="1" applyAlignment="1">
      <alignment horizontal="center" wrapText="1"/>
    </xf>
    <xf numFmtId="0" fontId="14" fillId="3" borderId="26" xfId="1" applyFont="1" applyFill="1" applyBorder="1" applyAlignment="1">
      <alignment horizontal="center" wrapText="1"/>
    </xf>
    <xf numFmtId="0" fontId="14" fillId="3" borderId="57" xfId="1" applyFont="1" applyFill="1" applyBorder="1" applyAlignment="1">
      <alignment horizontal="center" wrapText="1"/>
    </xf>
    <xf numFmtId="0" fontId="35" fillId="3" borderId="23" xfId="1" applyFont="1" applyFill="1" applyBorder="1" applyAlignment="1">
      <alignment horizontal="center" vertical="center" wrapText="1"/>
    </xf>
    <xf numFmtId="0" fontId="14" fillId="0" borderId="23" xfId="1" applyFont="1" applyBorder="1" applyAlignment="1">
      <alignment horizontal="center" vertical="center" wrapText="1"/>
    </xf>
    <xf numFmtId="0" fontId="20" fillId="0" borderId="23" xfId="1" applyFont="1" applyBorder="1" applyAlignment="1">
      <alignment horizontal="center" vertical="center" wrapText="1"/>
    </xf>
    <xf numFmtId="1" fontId="19" fillId="6" borderId="30" xfId="1" applyNumberFormat="1" applyFont="1" applyFill="1" applyBorder="1" applyAlignment="1" applyProtection="1">
      <alignment horizontal="center" vertical="center"/>
      <protection locked="0"/>
    </xf>
    <xf numFmtId="49" fontId="7" fillId="2" borderId="10" xfId="0" applyNumberFormat="1" applyFont="1" applyFill="1" applyBorder="1" applyAlignment="1" applyProtection="1">
      <alignment horizontal="center"/>
      <protection locked="0"/>
    </xf>
    <xf numFmtId="49" fontId="7" fillId="2" borderId="0" xfId="0" applyNumberFormat="1" applyFont="1" applyFill="1" applyAlignment="1" applyProtection="1">
      <alignment horizontal="center" vertical="top"/>
      <protection locked="0"/>
    </xf>
    <xf numFmtId="0" fontId="27" fillId="7" borderId="72" xfId="1" applyFont="1" applyFill="1" applyBorder="1" applyAlignment="1" applyProtection="1">
      <alignment horizontal="center" vertical="center" wrapText="1"/>
      <protection hidden="1"/>
    </xf>
    <xf numFmtId="1" fontId="19" fillId="6" borderId="73" xfId="1" applyNumberFormat="1" applyFont="1" applyFill="1" applyBorder="1" applyAlignment="1" applyProtection="1">
      <alignment horizontal="center" vertical="center"/>
      <protection locked="0"/>
    </xf>
    <xf numFmtId="0" fontId="27" fillId="3" borderId="72" xfId="1" applyFont="1" applyFill="1" applyBorder="1" applyAlignment="1" applyProtection="1">
      <alignment horizontal="center" vertical="center" wrapText="1"/>
      <protection hidden="1"/>
    </xf>
    <xf numFmtId="1" fontId="19" fillId="2" borderId="73" xfId="1" applyNumberFormat="1" applyFont="1" applyFill="1" applyBorder="1" applyAlignment="1" applyProtection="1">
      <alignment horizontal="center" vertical="center"/>
      <protection locked="0"/>
    </xf>
    <xf numFmtId="0" fontId="27" fillId="7" borderId="78" xfId="1" applyFont="1" applyFill="1" applyBorder="1" applyAlignment="1" applyProtection="1">
      <alignment horizontal="center" vertical="center" wrapText="1"/>
      <protection hidden="1"/>
    </xf>
    <xf numFmtId="1" fontId="19" fillId="6" borderId="77" xfId="1" applyNumberFormat="1" applyFont="1" applyFill="1" applyBorder="1" applyAlignment="1" applyProtection="1">
      <alignment horizontal="center" vertical="center"/>
      <protection locked="0"/>
    </xf>
    <xf numFmtId="0" fontId="27" fillId="6" borderId="27" xfId="1" applyFont="1" applyFill="1" applyBorder="1" applyAlignment="1">
      <alignment horizontal="center" vertical="center" wrapText="1"/>
    </xf>
    <xf numFmtId="164" fontId="37" fillId="6" borderId="30" xfId="1" applyNumberFormat="1" applyFont="1" applyFill="1" applyBorder="1" applyAlignment="1" applyProtection="1">
      <alignment horizontal="right" vertical="center"/>
      <protection hidden="1"/>
    </xf>
    <xf numFmtId="1" fontId="24" fillId="6" borderId="56" xfId="1" applyNumberFormat="1" applyFont="1" applyFill="1" applyBorder="1" applyProtection="1">
      <protection locked="0"/>
    </xf>
    <xf numFmtId="1" fontId="24" fillId="6" borderId="2" xfId="1" applyNumberFormat="1" applyFont="1" applyFill="1" applyBorder="1" applyProtection="1">
      <protection locked="0"/>
    </xf>
    <xf numFmtId="1" fontId="24" fillId="6" borderId="27" xfId="1" applyNumberFormat="1" applyFont="1" applyFill="1" applyBorder="1" applyProtection="1">
      <protection locked="0"/>
    </xf>
    <xf numFmtId="0" fontId="27" fillId="6" borderId="1" xfId="1" applyFont="1" applyFill="1" applyBorder="1" applyAlignment="1" applyProtection="1">
      <alignment horizontal="center" vertical="center" wrapText="1"/>
      <protection hidden="1"/>
    </xf>
    <xf numFmtId="164" fontId="35" fillId="6" borderId="30" xfId="1" applyNumberFormat="1" applyFont="1" applyFill="1" applyBorder="1" applyAlignment="1" applyProtection="1">
      <alignment horizontal="right" vertical="center"/>
      <protection hidden="1"/>
    </xf>
    <xf numFmtId="1" fontId="31" fillId="6" borderId="30" xfId="1" applyNumberFormat="1" applyFont="1" applyFill="1" applyBorder="1" applyAlignment="1" applyProtection="1">
      <alignment horizontal="center" vertical="center"/>
      <protection locked="0"/>
    </xf>
    <xf numFmtId="0" fontId="27" fillId="2" borderId="8" xfId="1" applyFont="1" applyFill="1" applyBorder="1" applyAlignment="1">
      <alignment horizontal="center" vertical="center" wrapText="1"/>
    </xf>
    <xf numFmtId="164" fontId="37" fillId="2" borderId="33" xfId="1" applyNumberFormat="1" applyFont="1" applyFill="1" applyBorder="1" applyAlignment="1" applyProtection="1">
      <alignment horizontal="right" vertical="center"/>
      <protection hidden="1"/>
    </xf>
    <xf numFmtId="1" fontId="24" fillId="2" borderId="14" xfId="1" applyNumberFormat="1" applyFont="1" applyFill="1" applyBorder="1" applyProtection="1">
      <protection locked="0"/>
    </xf>
    <xf numFmtId="1" fontId="24" fillId="2" borderId="3" xfId="1" applyNumberFormat="1" applyFont="1" applyFill="1" applyBorder="1" applyProtection="1">
      <protection locked="0"/>
    </xf>
    <xf numFmtId="1" fontId="24" fillId="2" borderId="8" xfId="1" applyNumberFormat="1" applyFont="1" applyFill="1" applyBorder="1" applyProtection="1">
      <protection locked="0"/>
    </xf>
    <xf numFmtId="0" fontId="27" fillId="2" borderId="31" xfId="1" applyFont="1" applyFill="1" applyBorder="1" applyAlignment="1" applyProtection="1">
      <alignment horizontal="center" vertical="center" wrapText="1"/>
      <protection hidden="1"/>
    </xf>
    <xf numFmtId="164" fontId="35" fillId="2" borderId="33" xfId="1" applyNumberFormat="1" applyFont="1" applyFill="1" applyBorder="1" applyAlignment="1" applyProtection="1">
      <alignment horizontal="right" vertical="center"/>
      <protection hidden="1"/>
    </xf>
    <xf numFmtId="1" fontId="31" fillId="2" borderId="33" xfId="1" applyNumberFormat="1" applyFont="1" applyFill="1" applyBorder="1" applyAlignment="1" applyProtection="1">
      <alignment horizontal="center" vertical="center"/>
      <protection locked="0"/>
    </xf>
    <xf numFmtId="0" fontId="27" fillId="6" borderId="61" xfId="1" applyFont="1" applyFill="1" applyBorder="1" applyAlignment="1">
      <alignment horizontal="center" vertical="center" wrapText="1"/>
    </xf>
    <xf numFmtId="164" fontId="37" fillId="6" borderId="33" xfId="1" applyNumberFormat="1" applyFont="1" applyFill="1" applyBorder="1" applyAlignment="1" applyProtection="1">
      <alignment horizontal="right" vertical="center"/>
      <protection hidden="1"/>
    </xf>
    <xf numFmtId="1" fontId="24" fillId="6" borderId="14" xfId="1" applyNumberFormat="1" applyFont="1" applyFill="1" applyBorder="1" applyProtection="1">
      <protection locked="0"/>
    </xf>
    <xf numFmtId="1" fontId="24" fillId="6" borderId="3" xfId="1" applyNumberFormat="1" applyFont="1" applyFill="1" applyBorder="1" applyProtection="1">
      <protection locked="0"/>
    </xf>
    <xf numFmtId="1" fontId="24" fillId="6" borderId="34" xfId="1" applyNumberFormat="1" applyFont="1" applyFill="1" applyBorder="1" applyProtection="1">
      <protection locked="0"/>
    </xf>
    <xf numFmtId="1" fontId="24" fillId="6" borderId="8" xfId="1" applyNumberFormat="1" applyFont="1" applyFill="1" applyBorder="1" applyProtection="1">
      <protection locked="0"/>
    </xf>
    <xf numFmtId="0" fontId="27" fillId="6" borderId="35" xfId="1" applyFont="1" applyFill="1" applyBorder="1" applyAlignment="1" applyProtection="1">
      <alignment horizontal="center" vertical="center" wrapText="1"/>
      <protection hidden="1"/>
    </xf>
    <xf numFmtId="0" fontId="24" fillId="6" borderId="13" xfId="1" applyFont="1" applyFill="1" applyBorder="1" applyAlignment="1" applyProtection="1">
      <alignment horizontal="center" vertical="center"/>
      <protection hidden="1"/>
    </xf>
    <xf numFmtId="164" fontId="35" fillId="6" borderId="33" xfId="1" applyNumberFormat="1" applyFont="1" applyFill="1" applyBorder="1" applyAlignment="1" applyProtection="1">
      <alignment horizontal="right" vertical="center"/>
      <protection hidden="1"/>
    </xf>
    <xf numFmtId="1" fontId="31" fillId="6" borderId="33" xfId="1" applyNumberFormat="1" applyFont="1" applyFill="1" applyBorder="1" applyAlignment="1" applyProtection="1">
      <alignment horizontal="center" vertical="center"/>
      <protection locked="0"/>
    </xf>
    <xf numFmtId="0" fontId="24" fillId="2" borderId="13" xfId="1" applyFont="1" applyFill="1" applyBorder="1" applyAlignment="1" applyProtection="1">
      <alignment horizontal="center" vertical="center"/>
      <protection hidden="1"/>
    </xf>
    <xf numFmtId="0" fontId="27" fillId="6" borderId="8" xfId="1" applyFont="1" applyFill="1" applyBorder="1" applyAlignment="1">
      <alignment horizontal="center" vertical="center" wrapText="1"/>
    </xf>
    <xf numFmtId="0" fontId="27" fillId="6" borderId="31" xfId="1" applyFont="1" applyFill="1" applyBorder="1" applyAlignment="1" applyProtection="1">
      <alignment horizontal="center" vertical="center" wrapText="1"/>
      <protection hidden="1"/>
    </xf>
    <xf numFmtId="164" fontId="37" fillId="6" borderId="73" xfId="1" applyNumberFormat="1" applyFont="1" applyFill="1" applyBorder="1" applyAlignment="1" applyProtection="1">
      <alignment horizontal="right" vertical="center"/>
      <protection hidden="1"/>
    </xf>
    <xf numFmtId="1" fontId="24" fillId="6" borderId="74" xfId="1" applyNumberFormat="1" applyFont="1" applyFill="1" applyBorder="1" applyProtection="1">
      <protection locked="0"/>
    </xf>
    <xf numFmtId="1" fontId="24" fillId="6" borderId="61" xfId="1" applyNumberFormat="1" applyFont="1" applyFill="1" applyBorder="1" applyProtection="1">
      <protection locked="0"/>
    </xf>
    <xf numFmtId="0" fontId="24" fillId="6" borderId="76" xfId="1" applyFont="1" applyFill="1" applyBorder="1" applyAlignment="1" applyProtection="1">
      <alignment horizontal="center" vertical="center"/>
      <protection hidden="1"/>
    </xf>
    <xf numFmtId="164" fontId="35" fillId="6" borderId="73" xfId="1" applyNumberFormat="1" applyFont="1" applyFill="1" applyBorder="1" applyAlignment="1" applyProtection="1">
      <alignment horizontal="right" vertical="center"/>
      <protection hidden="1"/>
    </xf>
    <xf numFmtId="1" fontId="31" fillId="6" borderId="73" xfId="1" applyNumberFormat="1" applyFont="1" applyFill="1" applyBorder="1" applyAlignment="1" applyProtection="1">
      <alignment horizontal="center" vertical="center"/>
      <protection locked="0"/>
    </xf>
    <xf numFmtId="0" fontId="27" fillId="6" borderId="79" xfId="1" applyFont="1" applyFill="1" applyBorder="1" applyAlignment="1">
      <alignment horizontal="center" vertical="center" wrapText="1"/>
    </xf>
    <xf numFmtId="164" fontId="37" fillId="6" borderId="77" xfId="1" applyNumberFormat="1" applyFont="1" applyFill="1" applyBorder="1" applyAlignment="1" applyProtection="1">
      <alignment horizontal="right" vertical="center"/>
      <protection hidden="1"/>
    </xf>
    <xf numFmtId="1" fontId="24" fillId="6" borderId="80" xfId="1" applyNumberFormat="1" applyFont="1" applyFill="1" applyBorder="1" applyProtection="1">
      <protection locked="0"/>
    </xf>
    <xf numFmtId="1" fontId="24" fillId="6" borderId="81" xfId="1" applyNumberFormat="1" applyFont="1" applyFill="1" applyBorder="1" applyProtection="1">
      <protection locked="0"/>
    </xf>
    <xf numFmtId="1" fontId="24" fillId="6" borderId="79" xfId="1" applyNumberFormat="1" applyFont="1" applyFill="1" applyBorder="1" applyProtection="1">
      <protection locked="0"/>
    </xf>
    <xf numFmtId="0" fontId="27" fillId="6" borderId="82" xfId="1" applyFont="1" applyFill="1" applyBorder="1" applyAlignment="1" applyProtection="1">
      <alignment horizontal="center" vertical="center" wrapText="1"/>
      <protection hidden="1"/>
    </xf>
    <xf numFmtId="0" fontId="24" fillId="6" borderId="84" xfId="1" applyFont="1" applyFill="1" applyBorder="1" applyAlignment="1" applyProtection="1">
      <alignment horizontal="center" vertical="center"/>
      <protection hidden="1"/>
    </xf>
    <xf numFmtId="164" fontId="35" fillId="6" borderId="77" xfId="1" applyNumberFormat="1" applyFont="1" applyFill="1" applyBorder="1" applyAlignment="1" applyProtection="1">
      <alignment horizontal="right" vertical="center"/>
      <protection hidden="1"/>
    </xf>
    <xf numFmtId="0" fontId="27" fillId="2" borderId="61" xfId="1" applyFont="1" applyFill="1" applyBorder="1" applyAlignment="1">
      <alignment horizontal="center" vertical="center" wrapText="1"/>
    </xf>
    <xf numFmtId="164" fontId="37" fillId="2" borderId="73" xfId="1" applyNumberFormat="1" applyFont="1" applyFill="1" applyBorder="1" applyAlignment="1" applyProtection="1">
      <alignment horizontal="right" vertical="center"/>
      <protection hidden="1"/>
    </xf>
    <xf numFmtId="1" fontId="24" fillId="2" borderId="74" xfId="1" applyNumberFormat="1" applyFont="1" applyFill="1" applyBorder="1" applyProtection="1">
      <protection locked="0"/>
    </xf>
    <xf numFmtId="1" fontId="24" fillId="2" borderId="34" xfId="1" applyNumberFormat="1" applyFont="1" applyFill="1" applyBorder="1" applyProtection="1">
      <protection locked="0"/>
    </xf>
    <xf numFmtId="1" fontId="24" fillId="2" borderId="61" xfId="1" applyNumberFormat="1" applyFont="1" applyFill="1" applyBorder="1" applyProtection="1">
      <protection locked="0"/>
    </xf>
    <xf numFmtId="0" fontId="27" fillId="2" borderId="35" xfId="1" applyFont="1" applyFill="1" applyBorder="1" applyAlignment="1" applyProtection="1">
      <alignment horizontal="center" vertical="center" wrapText="1"/>
      <protection hidden="1"/>
    </xf>
    <xf numFmtId="0" fontId="24" fillId="2" borderId="76" xfId="1" applyFont="1" applyFill="1" applyBorder="1" applyAlignment="1" applyProtection="1">
      <alignment horizontal="center" vertical="center"/>
      <protection hidden="1"/>
    </xf>
    <xf numFmtId="164" fontId="35" fillId="2" borderId="73" xfId="1" applyNumberFormat="1" applyFont="1" applyFill="1" applyBorder="1" applyAlignment="1" applyProtection="1">
      <alignment horizontal="right" vertical="center"/>
      <protection hidden="1"/>
    </xf>
    <xf numFmtId="1" fontId="31" fillId="2" borderId="73" xfId="1" applyNumberFormat="1" applyFont="1" applyFill="1" applyBorder="1" applyAlignment="1" applyProtection="1">
      <alignment horizontal="center" vertical="center"/>
      <protection locked="0"/>
    </xf>
    <xf numFmtId="0" fontId="27" fillId="6" borderId="3" xfId="1" applyFont="1" applyFill="1" applyBorder="1" applyAlignment="1">
      <alignment horizontal="center" vertical="center" wrapText="1"/>
    </xf>
    <xf numFmtId="0" fontId="27" fillId="2" borderId="11" xfId="1" applyFont="1" applyFill="1" applyBorder="1" applyAlignment="1">
      <alignment horizontal="center" vertical="center" wrapText="1"/>
    </xf>
    <xf numFmtId="164" fontId="37" fillId="2" borderId="38" xfId="1" applyNumberFormat="1" applyFont="1" applyFill="1" applyBorder="1" applyAlignment="1" applyProtection="1">
      <alignment horizontal="right" vertical="center"/>
      <protection hidden="1"/>
    </xf>
    <xf numFmtId="1" fontId="24" fillId="2" borderId="21" xfId="1" applyNumberFormat="1" applyFont="1" applyFill="1" applyBorder="1" applyProtection="1">
      <protection locked="0"/>
    </xf>
    <xf numFmtId="1" fontId="24" fillId="2" borderId="7" xfId="1" applyNumberFormat="1" applyFont="1" applyFill="1" applyBorder="1" applyProtection="1">
      <protection locked="0"/>
    </xf>
    <xf numFmtId="1" fontId="24" fillId="2" borderId="11" xfId="1" applyNumberFormat="1" applyFont="1" applyFill="1" applyBorder="1" applyProtection="1">
      <protection locked="0"/>
    </xf>
    <xf numFmtId="0" fontId="27" fillId="2" borderId="36" xfId="1" applyFont="1" applyFill="1" applyBorder="1" applyAlignment="1" applyProtection="1">
      <alignment horizontal="center" vertical="center" wrapText="1"/>
      <protection hidden="1"/>
    </xf>
    <xf numFmtId="164" fontId="35" fillId="2" borderId="38" xfId="1" applyNumberFormat="1" applyFont="1" applyFill="1" applyBorder="1" applyAlignment="1" applyProtection="1">
      <alignment horizontal="right" vertical="center"/>
      <protection hidden="1"/>
    </xf>
    <xf numFmtId="1" fontId="31" fillId="2" borderId="38" xfId="1" applyNumberFormat="1" applyFont="1" applyFill="1" applyBorder="1" applyAlignment="1" applyProtection="1">
      <alignment horizontal="center" vertical="center"/>
      <protection locked="0"/>
    </xf>
    <xf numFmtId="0" fontId="27" fillId="2" borderId="0" xfId="1" applyFont="1" applyFill="1" applyAlignment="1">
      <alignment horizontal="center" vertical="center" wrapText="1"/>
    </xf>
    <xf numFmtId="164" fontId="27" fillId="2" borderId="0" xfId="1" applyNumberFormat="1" applyFont="1" applyFill="1" applyAlignment="1">
      <alignment horizontal="center" vertical="center" wrapText="1"/>
    </xf>
    <xf numFmtId="1" fontId="24" fillId="2" borderId="0" xfId="1" applyNumberFormat="1" applyFont="1" applyFill="1" applyProtection="1">
      <protection locked="0"/>
    </xf>
    <xf numFmtId="0" fontId="24" fillId="2" borderId="0" xfId="1" applyFont="1" applyFill="1" applyAlignment="1" applyProtection="1">
      <alignment horizontal="center" vertical="center"/>
      <protection hidden="1"/>
    </xf>
    <xf numFmtId="164" fontId="35" fillId="2" borderId="0" xfId="1" applyNumberFormat="1" applyFont="1" applyFill="1" applyAlignment="1" applyProtection="1">
      <alignment horizontal="right" vertical="center"/>
      <protection hidden="1"/>
    </xf>
    <xf numFmtId="1" fontId="31" fillId="2" borderId="0" xfId="1" applyNumberFormat="1" applyFont="1" applyFill="1" applyAlignment="1" applyProtection="1">
      <alignment horizontal="center" vertical="center"/>
      <protection locked="0"/>
    </xf>
    <xf numFmtId="1" fontId="24" fillId="6" borderId="52" xfId="1" applyNumberFormat="1" applyFont="1" applyFill="1" applyBorder="1" applyAlignment="1" applyProtection="1">
      <alignment horizontal="center" vertical="center"/>
      <protection hidden="1"/>
    </xf>
    <xf numFmtId="0" fontId="24" fillId="2" borderId="38" xfId="1" applyFont="1" applyFill="1" applyBorder="1" applyAlignment="1" applyProtection="1">
      <alignment horizontal="center" vertical="center"/>
      <protection hidden="1"/>
    </xf>
    <xf numFmtId="0" fontId="27" fillId="7" borderId="85" xfId="1" applyFont="1" applyFill="1" applyBorder="1" applyAlignment="1" applyProtection="1">
      <alignment horizontal="center" vertical="center" wrapText="1"/>
      <protection hidden="1"/>
    </xf>
    <xf numFmtId="0" fontId="27" fillId="6" borderId="86" xfId="1" applyFont="1" applyFill="1" applyBorder="1" applyAlignment="1">
      <alignment horizontal="center" vertical="center" wrapText="1"/>
    </xf>
    <xf numFmtId="164" fontId="37" fillId="6" borderId="87" xfId="1" applyNumberFormat="1" applyFont="1" applyFill="1" applyBorder="1" applyAlignment="1" applyProtection="1">
      <alignment horizontal="right" vertical="center"/>
      <protection hidden="1"/>
    </xf>
    <xf numFmtId="1" fontId="24" fillId="6" borderId="88" xfId="1" applyNumberFormat="1" applyFont="1" applyFill="1" applyBorder="1" applyProtection="1">
      <protection locked="0"/>
    </xf>
    <xf numFmtId="1" fontId="24" fillId="6" borderId="89" xfId="1" applyNumberFormat="1" applyFont="1" applyFill="1" applyBorder="1" applyProtection="1">
      <protection locked="0"/>
    </xf>
    <xf numFmtId="1" fontId="24" fillId="6" borderId="86" xfId="1" applyNumberFormat="1" applyFont="1" applyFill="1" applyBorder="1" applyProtection="1">
      <protection locked="0"/>
    </xf>
    <xf numFmtId="0" fontId="27" fillId="6" borderId="90" xfId="1" applyFont="1" applyFill="1" applyBorder="1" applyAlignment="1" applyProtection="1">
      <alignment horizontal="center" vertical="center" wrapText="1"/>
      <protection hidden="1"/>
    </xf>
    <xf numFmtId="0" fontId="24" fillId="6" borderId="92" xfId="1" applyFont="1" applyFill="1" applyBorder="1" applyAlignment="1" applyProtection="1">
      <alignment horizontal="center" vertical="center"/>
      <protection hidden="1"/>
    </xf>
    <xf numFmtId="164" fontId="35" fillId="6" borderId="87" xfId="1" applyNumberFormat="1" applyFont="1" applyFill="1" applyBorder="1" applyAlignment="1" applyProtection="1">
      <alignment horizontal="right" vertical="center"/>
      <protection hidden="1"/>
    </xf>
    <xf numFmtId="1" fontId="31" fillId="6" borderId="87" xfId="1" applyNumberFormat="1" applyFont="1" applyFill="1" applyBorder="1" applyAlignment="1" applyProtection="1">
      <alignment horizontal="center" vertical="center"/>
      <protection locked="0"/>
    </xf>
    <xf numFmtId="0" fontId="27" fillId="3" borderId="93" xfId="1" applyFont="1" applyFill="1" applyBorder="1" applyAlignment="1" applyProtection="1">
      <alignment horizontal="center" vertical="center" wrapText="1"/>
      <protection hidden="1"/>
    </xf>
    <xf numFmtId="0" fontId="27" fillId="2" borderId="94" xfId="1" applyFont="1" applyFill="1" applyBorder="1" applyAlignment="1">
      <alignment horizontal="center" vertical="center" wrapText="1"/>
    </xf>
    <xf numFmtId="164" fontId="37" fillId="2" borderId="95" xfId="1" applyNumberFormat="1" applyFont="1" applyFill="1" applyBorder="1" applyAlignment="1" applyProtection="1">
      <alignment horizontal="right" vertical="center"/>
      <protection hidden="1"/>
    </xf>
    <xf numFmtId="1" fontId="24" fillId="2" borderId="96" xfId="1" applyNumberFormat="1" applyFont="1" applyFill="1" applyBorder="1" applyProtection="1">
      <protection locked="0"/>
    </xf>
    <xf numFmtId="1" fontId="24" fillId="2" borderId="97" xfId="1" applyNumberFormat="1" applyFont="1" applyFill="1" applyBorder="1" applyProtection="1">
      <protection locked="0"/>
    </xf>
    <xf numFmtId="1" fontId="24" fillId="2" borderId="94" xfId="1" applyNumberFormat="1" applyFont="1" applyFill="1" applyBorder="1" applyProtection="1">
      <protection locked="0"/>
    </xf>
    <xf numFmtId="0" fontId="27" fillId="2" borderId="98" xfId="1" applyFont="1" applyFill="1" applyBorder="1" applyAlignment="1" applyProtection="1">
      <alignment horizontal="center" vertical="center" wrapText="1"/>
      <protection hidden="1"/>
    </xf>
    <xf numFmtId="0" fontId="24" fillId="2" borderId="100" xfId="1" applyFont="1" applyFill="1" applyBorder="1" applyAlignment="1" applyProtection="1">
      <alignment horizontal="center" vertical="center"/>
      <protection hidden="1"/>
    </xf>
    <xf numFmtId="164" fontId="35" fillId="2" borderId="95" xfId="1" applyNumberFormat="1" applyFont="1" applyFill="1" applyBorder="1" applyAlignment="1" applyProtection="1">
      <alignment horizontal="right" vertical="center"/>
      <protection hidden="1"/>
    </xf>
    <xf numFmtId="1" fontId="31" fillId="2" borderId="95" xfId="1" applyNumberFormat="1" applyFont="1" applyFill="1" applyBorder="1" applyAlignment="1" applyProtection="1">
      <alignment horizontal="center" vertical="center"/>
      <protection locked="0"/>
    </xf>
    <xf numFmtId="0" fontId="27" fillId="3" borderId="85" xfId="1" applyFont="1" applyFill="1" applyBorder="1" applyAlignment="1" applyProtection="1">
      <alignment horizontal="center" vertical="center" wrapText="1"/>
      <protection hidden="1"/>
    </xf>
    <xf numFmtId="0" fontId="27" fillId="2" borderId="86" xfId="1" applyFont="1" applyFill="1" applyBorder="1" applyAlignment="1">
      <alignment horizontal="center" vertical="center" wrapText="1"/>
    </xf>
    <xf numFmtId="164" fontId="37" fillId="2" borderId="87" xfId="1" applyNumberFormat="1" applyFont="1" applyFill="1" applyBorder="1" applyAlignment="1" applyProtection="1">
      <alignment horizontal="right" vertical="center"/>
      <protection hidden="1"/>
    </xf>
    <xf numFmtId="1" fontId="24" fillId="2" borderId="88" xfId="1" applyNumberFormat="1" applyFont="1" applyFill="1" applyBorder="1" applyProtection="1">
      <protection locked="0"/>
    </xf>
    <xf numFmtId="1" fontId="24" fillId="2" borderId="89" xfId="1" applyNumberFormat="1" applyFont="1" applyFill="1" applyBorder="1" applyProtection="1">
      <protection locked="0"/>
    </xf>
    <xf numFmtId="1" fontId="24" fillId="2" borderId="86" xfId="1" applyNumberFormat="1" applyFont="1" applyFill="1" applyBorder="1" applyProtection="1">
      <protection locked="0"/>
    </xf>
    <xf numFmtId="0" fontId="27" fillId="2" borderId="90" xfId="1" applyFont="1" applyFill="1" applyBorder="1" applyAlignment="1" applyProtection="1">
      <alignment horizontal="center" vertical="center" wrapText="1"/>
      <protection hidden="1"/>
    </xf>
    <xf numFmtId="0" fontId="24" fillId="2" borderId="92" xfId="1" applyFont="1" applyFill="1" applyBorder="1" applyAlignment="1" applyProtection="1">
      <alignment horizontal="center" vertical="center"/>
      <protection hidden="1"/>
    </xf>
    <xf numFmtId="164" fontId="35" fillId="2" borderId="87" xfId="1" applyNumberFormat="1" applyFont="1" applyFill="1" applyBorder="1" applyAlignment="1" applyProtection="1">
      <alignment horizontal="right" vertical="center"/>
      <protection hidden="1"/>
    </xf>
    <xf numFmtId="1" fontId="31" fillId="2" borderId="87" xfId="1" applyNumberFormat="1" applyFont="1" applyFill="1" applyBorder="1" applyAlignment="1" applyProtection="1">
      <alignment horizontal="center" vertical="center"/>
      <protection locked="0"/>
    </xf>
    <xf numFmtId="1" fontId="19" fillId="6" borderId="87" xfId="1" applyNumberFormat="1" applyFont="1" applyFill="1" applyBorder="1" applyAlignment="1" applyProtection="1">
      <alignment horizontal="center" vertical="center"/>
      <protection locked="0"/>
    </xf>
    <xf numFmtId="1" fontId="19" fillId="2" borderId="95" xfId="1" applyNumberFormat="1" applyFont="1" applyFill="1" applyBorder="1" applyAlignment="1" applyProtection="1">
      <alignment horizontal="center" vertical="center"/>
      <protection locked="0"/>
    </xf>
    <xf numFmtId="1" fontId="19" fillId="2" borderId="87" xfId="1" applyNumberFormat="1" applyFont="1" applyFill="1" applyBorder="1" applyAlignment="1" applyProtection="1">
      <alignment horizontal="center" vertical="center"/>
      <protection locked="0"/>
    </xf>
    <xf numFmtId="0" fontId="24" fillId="0" borderId="13" xfId="1" applyFont="1" applyBorder="1" applyAlignment="1" applyProtection="1">
      <alignment horizontal="center" vertical="center"/>
      <protection hidden="1"/>
    </xf>
    <xf numFmtId="164" fontId="35" fillId="0" borderId="33" xfId="1" applyNumberFormat="1" applyFont="1" applyBorder="1" applyAlignment="1" applyProtection="1">
      <alignment horizontal="right" vertical="center"/>
      <protection hidden="1"/>
    </xf>
    <xf numFmtId="0" fontId="40" fillId="4" borderId="0" xfId="1" applyFont="1" applyFill="1" applyAlignment="1">
      <alignment horizontal="center" vertical="center"/>
    </xf>
    <xf numFmtId="0" fontId="42" fillId="3" borderId="0" xfId="1" applyFont="1" applyFill="1"/>
    <xf numFmtId="0" fontId="42" fillId="3" borderId="0" xfId="1" applyFont="1" applyFill="1" applyAlignment="1">
      <alignment horizontal="right"/>
    </xf>
    <xf numFmtId="0" fontId="43" fillId="3" borderId="0" xfId="1" applyFont="1" applyFill="1" applyAlignment="1">
      <alignment horizontal="right"/>
    </xf>
    <xf numFmtId="0" fontId="39" fillId="2" borderId="0" xfId="0" applyFont="1" applyFill="1"/>
    <xf numFmtId="0" fontId="41" fillId="3" borderId="0" xfId="1" applyFont="1" applyFill="1" applyAlignment="1">
      <alignment horizontal="left"/>
    </xf>
    <xf numFmtId="0" fontId="44" fillId="3" borderId="0" xfId="1" applyFont="1" applyFill="1" applyAlignment="1">
      <alignment horizontal="center" vertical="top"/>
    </xf>
    <xf numFmtId="0" fontId="42" fillId="3" borderId="0" xfId="1" applyFont="1" applyFill="1" applyAlignment="1" applyProtection="1">
      <alignment horizontal="left"/>
      <protection locked="0"/>
    </xf>
    <xf numFmtId="0" fontId="45" fillId="3" borderId="0" xfId="1" applyFont="1" applyFill="1" applyAlignment="1">
      <alignment horizontal="left"/>
    </xf>
    <xf numFmtId="14" fontId="42" fillId="3" borderId="0" xfId="1" applyNumberFormat="1" applyFont="1" applyFill="1" applyAlignment="1" applyProtection="1">
      <alignment horizontal="left"/>
      <protection locked="0"/>
    </xf>
    <xf numFmtId="0" fontId="43" fillId="3" borderId="0" xfId="1" applyFont="1" applyFill="1" applyAlignment="1">
      <alignment horizontal="left"/>
    </xf>
    <xf numFmtId="0" fontId="42" fillId="3" borderId="0" xfId="1" applyFont="1" applyFill="1" applyAlignment="1">
      <alignment horizontal="left"/>
    </xf>
    <xf numFmtId="0" fontId="41" fillId="2" borderId="102" xfId="1" applyFont="1" applyFill="1" applyBorder="1" applyAlignment="1">
      <alignment vertical="center"/>
    </xf>
    <xf numFmtId="0" fontId="49" fillId="3" borderId="0" xfId="1" applyFont="1" applyFill="1"/>
    <xf numFmtId="0" fontId="0" fillId="2" borderId="0" xfId="0" applyFill="1" applyAlignment="1">
      <alignment vertical="center"/>
    </xf>
    <xf numFmtId="0" fontId="0" fillId="2" borderId="110" xfId="0" applyFill="1" applyBorder="1" applyAlignment="1">
      <alignment vertical="center"/>
    </xf>
    <xf numFmtId="0" fontId="31" fillId="6" borderId="5" xfId="2" applyFont="1" applyFill="1" applyBorder="1" applyAlignment="1">
      <alignment horizontal="center" vertical="center" wrapText="1"/>
    </xf>
    <xf numFmtId="0" fontId="38" fillId="2" borderId="0" xfId="0" applyFont="1" applyFill="1"/>
    <xf numFmtId="0" fontId="31" fillId="0" borderId="4" xfId="2" applyFont="1" applyBorder="1" applyAlignment="1">
      <alignment horizontal="center" vertical="center" wrapText="1"/>
    </xf>
    <xf numFmtId="0" fontId="31" fillId="6" borderId="4" xfId="2" applyFont="1" applyFill="1" applyBorder="1" applyAlignment="1">
      <alignment horizontal="center" vertical="center" wrapText="1"/>
    </xf>
    <xf numFmtId="0" fontId="31" fillId="6" borderId="78" xfId="2" applyFont="1" applyFill="1" applyBorder="1" applyAlignment="1">
      <alignment horizontal="center" vertical="center" wrapText="1"/>
    </xf>
    <xf numFmtId="0" fontId="31" fillId="0" borderId="72" xfId="2" applyFont="1" applyBorder="1" applyAlignment="1">
      <alignment horizontal="center" vertical="center" wrapText="1"/>
    </xf>
    <xf numFmtId="0" fontId="31" fillId="0" borderId="78" xfId="2" applyFont="1" applyBorder="1" applyAlignment="1">
      <alignment horizontal="center" vertical="center" wrapText="1"/>
    </xf>
    <xf numFmtId="0" fontId="31" fillId="6" borderId="72" xfId="2" applyFont="1" applyFill="1" applyBorder="1" applyAlignment="1">
      <alignment horizontal="center" vertical="center" wrapText="1"/>
    </xf>
    <xf numFmtId="0" fontId="31" fillId="0" borderId="6" xfId="2" applyFont="1" applyBorder="1" applyAlignment="1">
      <alignment horizontal="center" vertical="center" wrapText="1"/>
    </xf>
    <xf numFmtId="0" fontId="0" fillId="2" borderId="115" xfId="0" applyFill="1" applyBorder="1"/>
    <xf numFmtId="0" fontId="62" fillId="3" borderId="0" xfId="1" applyFont="1" applyFill="1"/>
    <xf numFmtId="0" fontId="3" fillId="3" borderId="0" xfId="1" applyFont="1" applyFill="1"/>
    <xf numFmtId="0" fontId="3" fillId="2" borderId="0" xfId="1" applyFont="1" applyFill="1"/>
    <xf numFmtId="0" fontId="62" fillId="3" borderId="0" xfId="1" applyFont="1" applyFill="1" applyAlignment="1">
      <alignment vertical="top"/>
    </xf>
    <xf numFmtId="0" fontId="3" fillId="3" borderId="0" xfId="1" applyFont="1" applyFill="1" applyAlignment="1">
      <alignment vertical="top"/>
    </xf>
    <xf numFmtId="0" fontId="66" fillId="3" borderId="0" xfId="1" applyFont="1" applyFill="1" applyAlignment="1">
      <alignment horizontal="center"/>
    </xf>
    <xf numFmtId="0" fontId="67" fillId="3" borderId="0" xfId="1" applyFont="1" applyFill="1"/>
    <xf numFmtId="0" fontId="68" fillId="3" borderId="0" xfId="1" applyFont="1" applyFill="1" applyAlignment="1">
      <alignment horizontal="center"/>
    </xf>
    <xf numFmtId="0" fontId="33" fillId="3" borderId="0" xfId="1" applyFont="1" applyFill="1" applyAlignment="1">
      <alignment vertical="center"/>
    </xf>
    <xf numFmtId="0" fontId="70" fillId="2" borderId="0" xfId="0" applyFont="1" applyFill="1"/>
    <xf numFmtId="0" fontId="69" fillId="2" borderId="0" xfId="0" applyFont="1" applyFill="1"/>
    <xf numFmtId="0" fontId="27" fillId="0" borderId="4" xfId="1" applyFont="1" applyBorder="1" applyAlignment="1" applyProtection="1">
      <alignment horizontal="center" vertical="center" wrapText="1"/>
      <protection hidden="1"/>
    </xf>
    <xf numFmtId="0" fontId="27" fillId="0" borderId="8" xfId="1" applyFont="1" applyBorder="1" applyAlignment="1">
      <alignment horizontal="center" vertical="center" wrapText="1"/>
    </xf>
    <xf numFmtId="164" fontId="37" fillId="0" borderId="33" xfId="1" applyNumberFormat="1" applyFont="1" applyBorder="1" applyAlignment="1" applyProtection="1">
      <alignment horizontal="right" vertical="center"/>
      <protection hidden="1"/>
    </xf>
    <xf numFmtId="1" fontId="24" fillId="0" borderId="14" xfId="1" applyNumberFormat="1" applyFont="1" applyBorder="1" applyProtection="1">
      <protection locked="0"/>
    </xf>
    <xf numFmtId="1" fontId="24" fillId="0" borderId="3" xfId="1" applyNumberFormat="1" applyFont="1" applyBorder="1" applyProtection="1">
      <protection locked="0"/>
    </xf>
    <xf numFmtId="1" fontId="24" fillId="0" borderId="8" xfId="1" applyNumberFormat="1" applyFont="1" applyBorder="1" applyProtection="1">
      <protection locked="0"/>
    </xf>
    <xf numFmtId="0" fontId="27" fillId="0" borderId="31" xfId="1" applyFont="1" applyBorder="1" applyAlignment="1" applyProtection="1">
      <alignment horizontal="center" vertical="center" wrapText="1"/>
      <protection hidden="1"/>
    </xf>
    <xf numFmtId="1" fontId="31" fillId="0" borderId="33" xfId="1" applyNumberFormat="1" applyFont="1" applyBorder="1" applyAlignment="1" applyProtection="1">
      <alignment horizontal="center" vertical="center"/>
      <protection locked="0"/>
    </xf>
    <xf numFmtId="0" fontId="33" fillId="7" borderId="93" xfId="1" applyFont="1" applyFill="1" applyBorder="1" applyAlignment="1" applyProtection="1">
      <alignment horizontal="center" vertical="center" wrapText="1"/>
      <protection hidden="1"/>
    </xf>
    <xf numFmtId="0" fontId="33" fillId="6" borderId="94" xfId="1" applyFont="1" applyFill="1" applyBorder="1" applyAlignment="1">
      <alignment horizontal="center" vertical="center" wrapText="1"/>
    </xf>
    <xf numFmtId="1" fontId="22" fillId="6" borderId="96" xfId="1" applyNumberFormat="1" applyFont="1" applyFill="1" applyBorder="1" applyProtection="1">
      <protection locked="0"/>
    </xf>
    <xf numFmtId="1" fontId="22" fillId="6" borderId="97" xfId="1" applyNumberFormat="1" applyFont="1" applyFill="1" applyBorder="1" applyProtection="1">
      <protection locked="0"/>
    </xf>
    <xf numFmtId="1" fontId="22" fillId="6" borderId="94" xfId="1" applyNumberFormat="1" applyFont="1" applyFill="1" applyBorder="1" applyProtection="1">
      <protection locked="0"/>
    </xf>
    <xf numFmtId="0" fontId="33" fillId="6" borderId="98" xfId="1" applyFont="1" applyFill="1" applyBorder="1" applyAlignment="1" applyProtection="1">
      <alignment horizontal="center" vertical="center" wrapText="1"/>
      <protection hidden="1"/>
    </xf>
    <xf numFmtId="164" fontId="23" fillId="6" borderId="95" xfId="1" applyNumberFormat="1" applyFont="1" applyFill="1" applyBorder="1" applyAlignment="1" applyProtection="1">
      <alignment horizontal="right" vertical="center"/>
      <protection hidden="1"/>
    </xf>
    <xf numFmtId="1" fontId="21" fillId="6" borderId="95" xfId="1" applyNumberFormat="1" applyFont="1" applyFill="1" applyBorder="1" applyAlignment="1" applyProtection="1">
      <alignment horizontal="center" vertical="center"/>
      <protection locked="0"/>
    </xf>
    <xf numFmtId="0" fontId="33" fillId="7" borderId="72" xfId="1" applyFont="1" applyFill="1" applyBorder="1" applyAlignment="1" applyProtection="1">
      <alignment horizontal="center" vertical="center" wrapText="1"/>
      <protection hidden="1"/>
    </xf>
    <xf numFmtId="0" fontId="33" fillId="6" borderId="61" xfId="1" applyFont="1" applyFill="1" applyBorder="1" applyAlignment="1">
      <alignment horizontal="center" vertical="center" wrapText="1"/>
    </xf>
    <xf numFmtId="1" fontId="22" fillId="6" borderId="74" xfId="1" applyNumberFormat="1" applyFont="1" applyFill="1" applyBorder="1" applyProtection="1">
      <protection locked="0"/>
    </xf>
    <xf numFmtId="1" fontId="22" fillId="6" borderId="34" xfId="1" applyNumberFormat="1" applyFont="1" applyFill="1" applyBorder="1" applyProtection="1">
      <protection locked="0"/>
    </xf>
    <xf numFmtId="1" fontId="22" fillId="6" borderId="61" xfId="1" applyNumberFormat="1" applyFont="1" applyFill="1" applyBorder="1" applyProtection="1">
      <protection locked="0"/>
    </xf>
    <xf numFmtId="0" fontId="33" fillId="6" borderId="35" xfId="1" applyFont="1" applyFill="1" applyBorder="1" applyAlignment="1" applyProtection="1">
      <alignment horizontal="center" vertical="center" wrapText="1"/>
      <protection hidden="1"/>
    </xf>
    <xf numFmtId="0" fontId="22" fillId="6" borderId="76" xfId="1" applyFont="1" applyFill="1" applyBorder="1" applyAlignment="1" applyProtection="1">
      <alignment horizontal="center" vertical="center"/>
      <protection hidden="1"/>
    </xf>
    <xf numFmtId="1" fontId="21" fillId="6" borderId="73" xfId="1" applyNumberFormat="1" applyFont="1" applyFill="1" applyBorder="1" applyAlignment="1" applyProtection="1">
      <alignment horizontal="center" vertical="center"/>
      <protection locked="0"/>
    </xf>
    <xf numFmtId="0" fontId="33" fillId="7" borderId="4" xfId="1" applyFont="1" applyFill="1" applyBorder="1" applyAlignment="1" applyProtection="1">
      <alignment horizontal="center" vertical="center" wrapText="1"/>
      <protection hidden="1"/>
    </xf>
    <xf numFmtId="0" fontId="33" fillId="6" borderId="8" xfId="1" applyFont="1" applyFill="1" applyBorder="1" applyAlignment="1">
      <alignment horizontal="center" vertical="center" wrapText="1"/>
    </xf>
    <xf numFmtId="1" fontId="22" fillId="6" borderId="14" xfId="1" applyNumberFormat="1" applyFont="1" applyFill="1" applyBorder="1" applyProtection="1">
      <protection locked="0"/>
    </xf>
    <xf numFmtId="1" fontId="22" fillId="6" borderId="3" xfId="1" applyNumberFormat="1" applyFont="1" applyFill="1" applyBorder="1" applyProtection="1">
      <protection locked="0"/>
    </xf>
    <xf numFmtId="1" fontId="22" fillId="6" borderId="8" xfId="1" applyNumberFormat="1" applyFont="1" applyFill="1" applyBorder="1" applyProtection="1">
      <protection locked="0"/>
    </xf>
    <xf numFmtId="0" fontId="33" fillId="6" borderId="31" xfId="1" applyFont="1" applyFill="1" applyBorder="1" applyAlignment="1" applyProtection="1">
      <alignment horizontal="center" vertical="center" wrapText="1"/>
      <protection hidden="1"/>
    </xf>
    <xf numFmtId="164" fontId="23" fillId="6" borderId="33" xfId="1" applyNumberFormat="1" applyFont="1" applyFill="1" applyBorder="1" applyAlignment="1" applyProtection="1">
      <alignment horizontal="right" vertical="center"/>
      <protection hidden="1"/>
    </xf>
    <xf numFmtId="1" fontId="21" fillId="6" borderId="33" xfId="1" applyNumberFormat="1" applyFont="1" applyFill="1" applyBorder="1" applyAlignment="1" applyProtection="1">
      <alignment horizontal="center" vertical="center"/>
      <protection locked="0"/>
    </xf>
    <xf numFmtId="0" fontId="33" fillId="7" borderId="117" xfId="1" applyFont="1" applyFill="1" applyBorder="1" applyAlignment="1" applyProtection="1">
      <alignment horizontal="center" vertical="center" wrapText="1"/>
      <protection hidden="1"/>
    </xf>
    <xf numFmtId="0" fontId="33" fillId="6" borderId="118" xfId="1" applyFont="1" applyFill="1" applyBorder="1" applyAlignment="1">
      <alignment horizontal="center" vertical="center" wrapText="1"/>
    </xf>
    <xf numFmtId="1" fontId="22" fillId="6" borderId="120" xfId="1" applyNumberFormat="1" applyFont="1" applyFill="1" applyBorder="1" applyProtection="1">
      <protection locked="0"/>
    </xf>
    <xf numFmtId="1" fontId="22" fillId="6" borderId="121" xfId="1" applyNumberFormat="1" applyFont="1" applyFill="1" applyBorder="1" applyProtection="1">
      <protection locked="0"/>
    </xf>
    <xf numFmtId="1" fontId="22" fillId="6" borderId="118" xfId="1" applyNumberFormat="1" applyFont="1" applyFill="1" applyBorder="1" applyProtection="1">
      <protection locked="0"/>
    </xf>
    <xf numFmtId="0" fontId="33" fillId="6" borderId="122" xfId="1" applyFont="1" applyFill="1" applyBorder="1" applyAlignment="1" applyProtection="1">
      <alignment horizontal="center" vertical="center" wrapText="1"/>
      <protection hidden="1"/>
    </xf>
    <xf numFmtId="1" fontId="21" fillId="6" borderId="119" xfId="1" applyNumberFormat="1" applyFont="1" applyFill="1" applyBorder="1" applyAlignment="1" applyProtection="1">
      <alignment horizontal="center" vertical="center"/>
      <protection locked="0"/>
    </xf>
    <xf numFmtId="0" fontId="17" fillId="0" borderId="0" xfId="1" applyFont="1" applyAlignment="1">
      <alignment vertical="center"/>
    </xf>
    <xf numFmtId="0" fontId="31" fillId="0" borderId="125" xfId="3" applyFont="1" applyBorder="1" applyAlignment="1">
      <alignment horizontal="center" vertical="center" wrapText="1"/>
    </xf>
    <xf numFmtId="164" fontId="37" fillId="6" borderId="95" xfId="1" applyNumberFormat="1" applyFont="1" applyFill="1" applyBorder="1" applyAlignment="1" applyProtection="1">
      <alignment horizontal="right" vertical="center"/>
      <protection hidden="1"/>
    </xf>
    <xf numFmtId="0" fontId="24" fillId="6" borderId="100" xfId="1" applyFont="1" applyFill="1" applyBorder="1" applyAlignment="1" applyProtection="1">
      <alignment horizontal="center" vertical="center"/>
      <protection hidden="1"/>
    </xf>
    <xf numFmtId="164" fontId="35" fillId="6" borderId="95" xfId="1" applyNumberFormat="1" applyFont="1" applyFill="1" applyBorder="1" applyAlignment="1" applyProtection="1">
      <alignment horizontal="right" vertical="center"/>
      <protection hidden="1"/>
    </xf>
    <xf numFmtId="0" fontId="72" fillId="2" borderId="0" xfId="2" applyFont="1" applyFill="1" applyAlignment="1">
      <alignment horizontal="right"/>
    </xf>
    <xf numFmtId="0" fontId="27" fillId="10" borderId="5" xfId="1" applyFont="1" applyFill="1" applyBorder="1" applyAlignment="1" applyProtection="1">
      <alignment horizontal="center" vertical="center" wrapText="1"/>
      <protection hidden="1"/>
    </xf>
    <xf numFmtId="0" fontId="27" fillId="11" borderId="27" xfId="1" applyFont="1" applyFill="1" applyBorder="1" applyAlignment="1">
      <alignment horizontal="center" vertical="center" wrapText="1"/>
    </xf>
    <xf numFmtId="164" fontId="37" fillId="11" borderId="30" xfId="1" applyNumberFormat="1" applyFont="1" applyFill="1" applyBorder="1" applyAlignment="1" applyProtection="1">
      <alignment horizontal="right" vertical="center"/>
      <protection hidden="1"/>
    </xf>
    <xf numFmtId="1" fontId="24" fillId="11" borderId="56" xfId="1" applyNumberFormat="1" applyFont="1" applyFill="1" applyBorder="1" applyProtection="1">
      <protection locked="0"/>
    </xf>
    <xf numFmtId="1" fontId="24" fillId="11" borderId="2" xfId="1" applyNumberFormat="1" applyFont="1" applyFill="1" applyBorder="1" applyProtection="1">
      <protection locked="0"/>
    </xf>
    <xf numFmtId="1" fontId="24" fillId="11" borderId="27" xfId="1" applyNumberFormat="1" applyFont="1" applyFill="1" applyBorder="1" applyProtection="1">
      <protection locked="0"/>
    </xf>
    <xf numFmtId="0" fontId="27" fillId="11" borderId="1" xfId="1" applyFont="1" applyFill="1" applyBorder="1" applyAlignment="1" applyProtection="1">
      <alignment horizontal="center" vertical="center" wrapText="1"/>
      <protection hidden="1"/>
    </xf>
    <xf numFmtId="164" fontId="35" fillId="11" borderId="30" xfId="1" applyNumberFormat="1" applyFont="1" applyFill="1" applyBorder="1" applyAlignment="1" applyProtection="1">
      <alignment horizontal="right" vertical="center"/>
      <protection hidden="1"/>
    </xf>
    <xf numFmtId="1" fontId="31" fillId="11" borderId="30" xfId="1" applyNumberFormat="1" applyFont="1" applyFill="1" applyBorder="1" applyAlignment="1" applyProtection="1">
      <alignment horizontal="center" vertical="center"/>
      <protection locked="0"/>
    </xf>
    <xf numFmtId="0" fontId="27" fillId="10" borderId="4" xfId="1" applyFont="1" applyFill="1" applyBorder="1" applyAlignment="1" applyProtection="1">
      <alignment horizontal="center" vertical="center" wrapText="1"/>
      <protection hidden="1"/>
    </xf>
    <xf numFmtId="0" fontId="27" fillId="11" borderId="8" xfId="1" applyFont="1" applyFill="1" applyBorder="1" applyAlignment="1">
      <alignment horizontal="center" vertical="center" wrapText="1"/>
    </xf>
    <xf numFmtId="164" fontId="37" fillId="11" borderId="33" xfId="1" applyNumberFormat="1" applyFont="1" applyFill="1" applyBorder="1" applyAlignment="1" applyProtection="1">
      <alignment horizontal="right" vertical="center"/>
      <protection hidden="1"/>
    </xf>
    <xf numFmtId="1" fontId="24" fillId="11" borderId="14" xfId="1" applyNumberFormat="1" applyFont="1" applyFill="1" applyBorder="1" applyProtection="1">
      <protection locked="0"/>
    </xf>
    <xf numFmtId="1" fontId="24" fillId="11" borderId="3" xfId="1" applyNumberFormat="1" applyFont="1" applyFill="1" applyBorder="1" applyProtection="1">
      <protection locked="0"/>
    </xf>
    <xf numFmtId="1" fontId="24" fillId="11" borderId="8" xfId="1" applyNumberFormat="1" applyFont="1" applyFill="1" applyBorder="1" applyProtection="1">
      <protection locked="0"/>
    </xf>
    <xf numFmtId="0" fontId="24" fillId="11" borderId="13" xfId="1" applyFont="1" applyFill="1" applyBorder="1" applyAlignment="1" applyProtection="1">
      <alignment horizontal="center" vertical="center"/>
      <protection hidden="1"/>
    </xf>
    <xf numFmtId="164" fontId="35" fillId="11" borderId="33" xfId="1" applyNumberFormat="1" applyFont="1" applyFill="1" applyBorder="1" applyAlignment="1" applyProtection="1">
      <alignment horizontal="right" vertical="center"/>
      <protection hidden="1"/>
    </xf>
    <xf numFmtId="1" fontId="31" fillId="11" borderId="33" xfId="1" applyNumberFormat="1" applyFont="1" applyFill="1" applyBorder="1" applyAlignment="1" applyProtection="1">
      <alignment horizontal="center" vertical="center"/>
      <protection locked="0"/>
    </xf>
    <xf numFmtId="0" fontId="27" fillId="10" borderId="4" xfId="1" applyFont="1" applyFill="1" applyBorder="1" applyAlignment="1" applyProtection="1">
      <alignment horizontal="center" vertical="center" wrapText="1"/>
      <protection locked="0"/>
    </xf>
    <xf numFmtId="0" fontId="27" fillId="11" borderId="31" xfId="1" applyFont="1" applyFill="1" applyBorder="1" applyAlignment="1" applyProtection="1">
      <alignment horizontal="center" vertical="center" wrapText="1"/>
      <protection hidden="1"/>
    </xf>
    <xf numFmtId="0" fontId="27" fillId="10" borderId="27" xfId="1" applyFont="1" applyFill="1" applyBorder="1" applyAlignment="1">
      <alignment horizontal="center" vertical="center" wrapText="1"/>
    </xf>
    <xf numFmtId="164" fontId="37" fillId="10" borderId="30" xfId="1" applyNumberFormat="1" applyFont="1" applyFill="1" applyBorder="1" applyAlignment="1" applyProtection="1">
      <alignment horizontal="right" vertical="center"/>
      <protection hidden="1"/>
    </xf>
    <xf numFmtId="1" fontId="24" fillId="10" borderId="56" xfId="1" applyNumberFormat="1" applyFont="1" applyFill="1" applyBorder="1" applyProtection="1">
      <protection locked="0"/>
    </xf>
    <xf numFmtId="1" fontId="24" fillId="10" borderId="2" xfId="1" applyNumberFormat="1" applyFont="1" applyFill="1" applyBorder="1" applyProtection="1">
      <protection locked="0"/>
    </xf>
    <xf numFmtId="1" fontId="24" fillId="10" borderId="27" xfId="1" applyNumberFormat="1" applyFont="1" applyFill="1" applyBorder="1" applyProtection="1">
      <protection locked="0"/>
    </xf>
    <xf numFmtId="0" fontId="27" fillId="10" borderId="1" xfId="1" applyFont="1" applyFill="1" applyBorder="1" applyAlignment="1" applyProtection="1">
      <alignment horizontal="center" vertical="center" wrapText="1"/>
      <protection hidden="1"/>
    </xf>
    <xf numFmtId="0" fontId="24" fillId="10" borderId="30" xfId="1" applyFont="1" applyFill="1" applyBorder="1" applyAlignment="1" applyProtection="1">
      <alignment horizontal="center" vertical="center"/>
      <protection hidden="1"/>
    </xf>
    <xf numFmtId="164" fontId="35" fillId="10" borderId="30" xfId="1" applyNumberFormat="1" applyFont="1" applyFill="1" applyBorder="1" applyAlignment="1" applyProtection="1">
      <alignment horizontal="right" vertical="center"/>
      <protection hidden="1"/>
    </xf>
    <xf numFmtId="1" fontId="19" fillId="10" borderId="30" xfId="1" applyNumberFormat="1" applyFont="1" applyFill="1" applyBorder="1" applyAlignment="1" applyProtection="1">
      <alignment horizontal="center" vertical="center"/>
      <protection locked="0"/>
    </xf>
    <xf numFmtId="0" fontId="27" fillId="10" borderId="8" xfId="1" applyFont="1" applyFill="1" applyBorder="1" applyAlignment="1">
      <alignment horizontal="center" vertical="center" wrapText="1"/>
    </xf>
    <xf numFmtId="164" fontId="37" fillId="10" borderId="33" xfId="1" applyNumberFormat="1" applyFont="1" applyFill="1" applyBorder="1" applyAlignment="1" applyProtection="1">
      <alignment horizontal="right" vertical="center"/>
      <protection hidden="1"/>
    </xf>
    <xf numFmtId="1" fontId="24" fillId="10" borderId="14" xfId="1" applyNumberFormat="1" applyFont="1" applyFill="1" applyBorder="1" applyProtection="1">
      <protection locked="0"/>
    </xf>
    <xf numFmtId="1" fontId="24" fillId="10" borderId="3" xfId="1" applyNumberFormat="1" applyFont="1" applyFill="1" applyBorder="1" applyProtection="1">
      <protection locked="0"/>
    </xf>
    <xf numFmtId="1" fontId="24" fillId="10" borderId="8" xfId="1" applyNumberFormat="1" applyFont="1" applyFill="1" applyBorder="1" applyProtection="1">
      <protection locked="0"/>
    </xf>
    <xf numFmtId="0" fontId="24" fillId="10" borderId="13" xfId="1" applyFont="1" applyFill="1" applyBorder="1" applyAlignment="1" applyProtection="1">
      <alignment horizontal="center" vertical="center"/>
      <protection hidden="1"/>
    </xf>
    <xf numFmtId="164" fontId="35" fillId="10" borderId="33" xfId="1" applyNumberFormat="1" applyFont="1" applyFill="1" applyBorder="1" applyAlignment="1" applyProtection="1">
      <alignment horizontal="right" vertical="center"/>
      <protection hidden="1"/>
    </xf>
    <xf numFmtId="1" fontId="19" fillId="10" borderId="33" xfId="1" applyNumberFormat="1" applyFont="1" applyFill="1" applyBorder="1" applyAlignment="1" applyProtection="1">
      <alignment horizontal="center" vertical="center"/>
      <protection locked="0"/>
    </xf>
    <xf numFmtId="0" fontId="27" fillId="10" borderId="31" xfId="1" applyFont="1" applyFill="1" applyBorder="1" applyAlignment="1" applyProtection="1">
      <alignment horizontal="center" vertical="center" wrapText="1"/>
      <protection hidden="1"/>
    </xf>
    <xf numFmtId="1" fontId="18" fillId="10" borderId="33" xfId="1" applyNumberFormat="1" applyFont="1" applyFill="1" applyBorder="1" applyAlignment="1" applyProtection="1">
      <alignment horizontal="center" vertical="center"/>
      <protection locked="0"/>
    </xf>
    <xf numFmtId="0" fontId="27" fillId="0" borderId="117" xfId="1" applyFont="1" applyBorder="1" applyAlignment="1" applyProtection="1">
      <alignment horizontal="center" vertical="center" wrapText="1"/>
      <protection locked="0"/>
    </xf>
    <xf numFmtId="0" fontId="27" fillId="0" borderId="122" xfId="1" applyFont="1" applyBorder="1" applyAlignment="1" applyProtection="1">
      <alignment horizontal="center" vertical="center" wrapText="1"/>
      <protection hidden="1"/>
    </xf>
    <xf numFmtId="1" fontId="31" fillId="0" borderId="119" xfId="1" applyNumberFormat="1" applyFont="1" applyBorder="1" applyAlignment="1" applyProtection="1">
      <alignment horizontal="center" vertical="center"/>
      <protection locked="0"/>
    </xf>
    <xf numFmtId="0" fontId="27" fillId="11" borderId="6" xfId="1" applyFont="1" applyFill="1" applyBorder="1" applyAlignment="1" applyProtection="1">
      <alignment horizontal="center" vertical="center" wrapText="1"/>
      <protection locked="0"/>
    </xf>
    <xf numFmtId="0" fontId="27" fillId="11" borderId="36" xfId="1" applyFont="1" applyFill="1" applyBorder="1" applyAlignment="1" applyProtection="1">
      <alignment horizontal="center" vertical="center" wrapText="1"/>
      <protection hidden="1"/>
    </xf>
    <xf numFmtId="0" fontId="24" fillId="11" borderId="19" xfId="1" applyFont="1" applyFill="1" applyBorder="1" applyAlignment="1" applyProtection="1">
      <alignment horizontal="center" vertical="center"/>
      <protection hidden="1"/>
    </xf>
    <xf numFmtId="164" fontId="35" fillId="11" borderId="38" xfId="1" applyNumberFormat="1" applyFont="1" applyFill="1" applyBorder="1" applyAlignment="1" applyProtection="1">
      <alignment horizontal="right" vertical="center"/>
      <protection hidden="1"/>
    </xf>
    <xf numFmtId="1" fontId="31" fillId="11" borderId="38" xfId="1" applyNumberFormat="1" applyFont="1" applyFill="1" applyBorder="1" applyAlignment="1" applyProtection="1">
      <alignment horizontal="center" vertical="center"/>
      <protection locked="0"/>
    </xf>
    <xf numFmtId="0" fontId="27" fillId="0" borderId="117" xfId="1" applyFont="1" applyBorder="1" applyAlignment="1" applyProtection="1">
      <alignment horizontal="center" vertical="center" wrapText="1"/>
      <protection hidden="1"/>
    </xf>
    <xf numFmtId="164" fontId="37" fillId="0" borderId="119" xfId="1" applyNumberFormat="1" applyFont="1" applyBorder="1" applyAlignment="1" applyProtection="1">
      <alignment horizontal="right" vertical="center"/>
      <protection hidden="1"/>
    </xf>
    <xf numFmtId="1" fontId="18" fillId="0" borderId="119" xfId="1" applyNumberFormat="1" applyFont="1" applyBorder="1" applyAlignment="1" applyProtection="1">
      <alignment horizontal="center" vertical="center"/>
      <protection locked="0"/>
    </xf>
    <xf numFmtId="1" fontId="19" fillId="0" borderId="119" xfId="1" applyNumberFormat="1" applyFont="1" applyBorder="1" applyAlignment="1" applyProtection="1">
      <alignment horizontal="center" vertical="center"/>
      <protection locked="0"/>
    </xf>
    <xf numFmtId="0" fontId="27" fillId="10" borderId="6" xfId="1" applyFont="1" applyFill="1" applyBorder="1" applyAlignment="1" applyProtection="1">
      <alignment horizontal="center" vertical="center" wrapText="1"/>
      <protection locked="0"/>
    </xf>
    <xf numFmtId="164" fontId="37" fillId="11" borderId="38" xfId="1" applyNumberFormat="1" applyFont="1" applyFill="1" applyBorder="1" applyAlignment="1" applyProtection="1">
      <alignment horizontal="right" vertical="center"/>
      <protection hidden="1"/>
    </xf>
    <xf numFmtId="1" fontId="18" fillId="11" borderId="38" xfId="1" applyNumberFormat="1" applyFont="1" applyFill="1" applyBorder="1" applyAlignment="1" applyProtection="1">
      <alignment horizontal="center" vertical="center"/>
      <protection locked="0"/>
    </xf>
    <xf numFmtId="0" fontId="27" fillId="11" borderId="5" xfId="1" applyFont="1" applyFill="1" applyBorder="1" applyAlignment="1" applyProtection="1">
      <alignment horizontal="center" vertical="center" wrapText="1"/>
      <protection hidden="1"/>
    </xf>
    <xf numFmtId="0" fontId="27" fillId="0" borderId="4" xfId="1" applyFont="1" applyBorder="1" applyAlignment="1" applyProtection="1">
      <alignment horizontal="center" vertical="center" wrapText="1"/>
      <protection locked="0"/>
    </xf>
    <xf numFmtId="0" fontId="27" fillId="11" borderId="4" xfId="1" applyFont="1" applyFill="1" applyBorder="1" applyAlignment="1" applyProtection="1">
      <alignment horizontal="center" vertical="center" wrapText="1"/>
      <protection hidden="1"/>
    </xf>
    <xf numFmtId="0" fontId="27" fillId="11" borderId="4" xfId="1" applyFont="1" applyFill="1" applyBorder="1" applyAlignment="1" applyProtection="1">
      <alignment horizontal="center" vertical="center" wrapText="1"/>
      <protection locked="0"/>
    </xf>
    <xf numFmtId="1" fontId="18" fillId="11" borderId="33" xfId="1" applyNumberFormat="1" applyFont="1" applyFill="1" applyBorder="1" applyAlignment="1" applyProtection="1">
      <alignment horizontal="center" vertical="center"/>
      <protection locked="0"/>
    </xf>
    <xf numFmtId="0" fontId="31" fillId="11" borderId="123" xfId="3" applyFont="1" applyFill="1" applyBorder="1" applyAlignment="1">
      <alignment horizontal="center" vertical="center" wrapText="1"/>
    </xf>
    <xf numFmtId="0" fontId="31" fillId="11" borderId="125" xfId="3" applyFont="1" applyFill="1" applyBorder="1" applyAlignment="1">
      <alignment horizontal="center" vertical="center" wrapText="1"/>
    </xf>
    <xf numFmtId="0" fontId="31" fillId="0" borderId="125" xfId="3" applyFont="1" applyBorder="1" applyAlignment="1" applyProtection="1">
      <alignment horizontal="center" vertical="center" wrapText="1"/>
      <protection locked="0"/>
    </xf>
    <xf numFmtId="0" fontId="31" fillId="11" borderId="126" xfId="3" applyFont="1" applyFill="1" applyBorder="1" applyAlignment="1" applyProtection="1">
      <alignment horizontal="center" vertical="center" wrapText="1"/>
      <protection locked="0"/>
    </xf>
    <xf numFmtId="0" fontId="34" fillId="3" borderId="39" xfId="1" applyFont="1" applyFill="1" applyBorder="1" applyAlignment="1">
      <alignment horizontal="center" vertical="center" wrapText="1"/>
    </xf>
    <xf numFmtId="0" fontId="34" fillId="3" borderId="40" xfId="1" applyFont="1" applyFill="1" applyBorder="1" applyAlignment="1">
      <alignment horizontal="center" vertical="center" wrapText="1"/>
    </xf>
    <xf numFmtId="0" fontId="34" fillId="3" borderId="41" xfId="1" applyFont="1" applyFill="1" applyBorder="1" applyAlignment="1">
      <alignment horizontal="center" vertical="center" wrapText="1"/>
    </xf>
    <xf numFmtId="0" fontId="34" fillId="3" borderId="43" xfId="1" applyFont="1" applyFill="1" applyBorder="1" applyAlignment="1">
      <alignment horizontal="center" vertical="center" wrapText="1"/>
    </xf>
    <xf numFmtId="0" fontId="34" fillId="3" borderId="44" xfId="1" applyFont="1" applyFill="1" applyBorder="1" applyAlignment="1">
      <alignment horizontal="center" vertical="center" wrapText="1"/>
    </xf>
    <xf numFmtId="0" fontId="34" fillId="3" borderId="51" xfId="1" applyFont="1" applyFill="1" applyBorder="1" applyAlignment="1">
      <alignment horizontal="center" vertical="center" wrapText="1"/>
    </xf>
    <xf numFmtId="168" fontId="24" fillId="2" borderId="20" xfId="1" applyNumberFormat="1" applyFont="1" applyFill="1" applyBorder="1" applyAlignment="1" applyProtection="1">
      <alignment horizontal="center" vertical="center"/>
      <protection hidden="1"/>
    </xf>
    <xf numFmtId="0" fontId="24" fillId="2" borderId="16" xfId="1" applyFont="1" applyFill="1" applyBorder="1" applyAlignment="1" applyProtection="1">
      <alignment horizontal="center" vertical="center"/>
      <protection hidden="1"/>
    </xf>
    <xf numFmtId="168" fontId="24" fillId="2" borderId="40" xfId="1" applyNumberFormat="1" applyFont="1" applyFill="1" applyBorder="1" applyAlignment="1" applyProtection="1">
      <alignment horizontal="center" vertical="center"/>
      <protection hidden="1"/>
    </xf>
    <xf numFmtId="0" fontId="24" fillId="2" borderId="44" xfId="1" applyFont="1" applyFill="1" applyBorder="1" applyAlignment="1" applyProtection="1">
      <alignment horizontal="center" vertical="center"/>
      <protection hidden="1"/>
    </xf>
    <xf numFmtId="2" fontId="31" fillId="3" borderId="16" xfId="0" applyNumberFormat="1" applyFont="1" applyFill="1" applyBorder="1" applyAlignment="1" applyProtection="1">
      <alignment horizontal="center" vertical="center"/>
      <protection hidden="1"/>
    </xf>
    <xf numFmtId="2" fontId="31" fillId="3" borderId="60" xfId="0" applyNumberFormat="1" applyFont="1" applyFill="1" applyBorder="1" applyAlignment="1" applyProtection="1">
      <alignment horizontal="center" vertical="center"/>
      <protection hidden="1"/>
    </xf>
    <xf numFmtId="2" fontId="35" fillId="3" borderId="68" xfId="1" applyNumberFormat="1" applyFont="1" applyFill="1" applyBorder="1" applyAlignment="1">
      <alignment horizontal="center" vertical="center"/>
    </xf>
    <xf numFmtId="2" fontId="35" fillId="3" borderId="69" xfId="1" applyNumberFormat="1" applyFont="1" applyFill="1" applyBorder="1" applyAlignment="1">
      <alignment horizontal="center" vertical="center"/>
    </xf>
    <xf numFmtId="2" fontId="35" fillId="3" borderId="70" xfId="1" applyNumberFormat="1" applyFont="1" applyFill="1" applyBorder="1" applyAlignment="1">
      <alignment horizontal="center" vertical="center"/>
    </xf>
    <xf numFmtId="2" fontId="35" fillId="3" borderId="71" xfId="1" applyNumberFormat="1" applyFont="1" applyFill="1" applyBorder="1" applyAlignment="1">
      <alignment horizontal="center" vertical="center"/>
    </xf>
    <xf numFmtId="164" fontId="24" fillId="2" borderId="49" xfId="1" applyNumberFormat="1" applyFont="1" applyFill="1" applyBorder="1" applyAlignment="1" applyProtection="1">
      <alignment horizontal="center" vertical="center"/>
      <protection hidden="1"/>
    </xf>
    <xf numFmtId="164" fontId="24" fillId="2" borderId="50" xfId="1" applyNumberFormat="1" applyFont="1" applyFill="1" applyBorder="1" applyAlignment="1" applyProtection="1">
      <alignment horizontal="center" vertical="center"/>
      <protection hidden="1"/>
    </xf>
    <xf numFmtId="164" fontId="24" fillId="2" borderId="17" xfId="1" applyNumberFormat="1" applyFont="1" applyFill="1" applyBorder="1" applyAlignment="1" applyProtection="1">
      <alignment horizontal="center" vertical="center"/>
      <protection hidden="1"/>
    </xf>
    <xf numFmtId="164" fontId="24" fillId="2" borderId="51" xfId="1" applyNumberFormat="1" applyFont="1" applyFill="1" applyBorder="1" applyAlignment="1" applyProtection="1">
      <alignment horizontal="center" vertical="center"/>
      <protection hidden="1"/>
    </xf>
    <xf numFmtId="0" fontId="31" fillId="3" borderId="45" xfId="1" applyFont="1" applyFill="1" applyBorder="1" applyAlignment="1">
      <alignment horizontal="center" vertical="center" wrapText="1"/>
    </xf>
    <xf numFmtId="0" fontId="31" fillId="3" borderId="46" xfId="1" applyFont="1" applyFill="1" applyBorder="1" applyAlignment="1">
      <alignment horizontal="center" vertical="center" wrapText="1"/>
    </xf>
    <xf numFmtId="0" fontId="31" fillId="3" borderId="54" xfId="1" applyFont="1" applyFill="1" applyBorder="1" applyAlignment="1">
      <alignment horizontal="center" vertical="center" wrapText="1"/>
    </xf>
    <xf numFmtId="0" fontId="31" fillId="3" borderId="47" xfId="1" applyFont="1" applyFill="1" applyBorder="1" applyAlignment="1">
      <alignment horizontal="center" vertical="center" wrapText="1"/>
    </xf>
    <xf numFmtId="0" fontId="34" fillId="3" borderId="45" xfId="1" applyFont="1" applyFill="1" applyBorder="1" applyAlignment="1">
      <alignment horizontal="center" vertical="center" wrapText="1"/>
    </xf>
    <xf numFmtId="0" fontId="34" fillId="3" borderId="46" xfId="1" applyFont="1" applyFill="1" applyBorder="1" applyAlignment="1">
      <alignment horizontal="center" vertical="center" wrapText="1"/>
    </xf>
    <xf numFmtId="0" fontId="34" fillId="3" borderId="47" xfId="1" applyFont="1" applyFill="1" applyBorder="1" applyAlignment="1">
      <alignment horizontal="center" vertical="center" wrapText="1"/>
    </xf>
    <xf numFmtId="3" fontId="24" fillId="2" borderId="39" xfId="1" applyNumberFormat="1" applyFont="1" applyFill="1" applyBorder="1" applyAlignment="1" applyProtection="1">
      <alignment horizontal="center" vertical="center"/>
      <protection hidden="1"/>
    </xf>
    <xf numFmtId="3" fontId="24" fillId="2" borderId="40" xfId="1" applyNumberFormat="1" applyFont="1" applyFill="1" applyBorder="1" applyAlignment="1" applyProtection="1">
      <alignment horizontal="center" vertical="center"/>
      <protection hidden="1"/>
    </xf>
    <xf numFmtId="3" fontId="24" fillId="2" borderId="41" xfId="1" applyNumberFormat="1" applyFont="1" applyFill="1" applyBorder="1" applyAlignment="1" applyProtection="1">
      <alignment horizontal="center" vertical="center"/>
      <protection hidden="1"/>
    </xf>
    <xf numFmtId="164" fontId="31" fillId="2" borderId="42" xfId="1" applyNumberFormat="1" applyFont="1" applyFill="1" applyBorder="1" applyAlignment="1">
      <alignment horizontal="center" vertical="center"/>
    </xf>
    <xf numFmtId="0" fontId="31" fillId="2" borderId="48" xfId="1" applyFont="1" applyFill="1" applyBorder="1" applyAlignment="1">
      <alignment horizontal="center" vertical="center"/>
    </xf>
    <xf numFmtId="0" fontId="31" fillId="3" borderId="63" xfId="1" applyFont="1" applyFill="1" applyBorder="1" applyAlignment="1">
      <alignment horizontal="center" vertical="center" wrapText="1"/>
    </xf>
    <xf numFmtId="0" fontId="31" fillId="3" borderId="64" xfId="1" applyFont="1" applyFill="1" applyBorder="1" applyAlignment="1">
      <alignment horizontal="center" vertical="center" wrapText="1"/>
    </xf>
    <xf numFmtId="0" fontId="31" fillId="3" borderId="60" xfId="1" applyFont="1" applyFill="1" applyBorder="1" applyAlignment="1">
      <alignment horizontal="center" vertical="center" wrapText="1"/>
    </xf>
    <xf numFmtId="164" fontId="24" fillId="2" borderId="65" xfId="1" applyNumberFormat="1" applyFont="1" applyFill="1" applyBorder="1" applyAlignment="1" applyProtection="1">
      <alignment horizontal="center" vertical="center"/>
      <protection hidden="1"/>
    </xf>
    <xf numFmtId="164" fontId="24" fillId="2" borderId="9" xfId="1" applyNumberFormat="1" applyFont="1" applyFill="1" applyBorder="1" applyAlignment="1" applyProtection="1">
      <alignment horizontal="center" vertical="center"/>
      <protection hidden="1"/>
    </xf>
    <xf numFmtId="164" fontId="24" fillId="2" borderId="18" xfId="1" applyNumberFormat="1" applyFont="1" applyFill="1" applyBorder="1" applyAlignment="1" applyProtection="1">
      <alignment horizontal="center" vertical="center"/>
      <protection hidden="1"/>
    </xf>
    <xf numFmtId="0" fontId="24" fillId="2" borderId="59" xfId="1" applyFont="1" applyFill="1" applyBorder="1" applyAlignment="1" applyProtection="1">
      <alignment horizontal="center"/>
      <protection locked="0"/>
    </xf>
    <xf numFmtId="0" fontId="24" fillId="2" borderId="25" xfId="1" applyFont="1" applyFill="1" applyBorder="1" applyAlignment="1" applyProtection="1">
      <alignment horizontal="center"/>
      <protection locked="0"/>
    </xf>
    <xf numFmtId="0" fontId="24" fillId="2" borderId="24" xfId="1" applyFont="1" applyFill="1" applyBorder="1" applyAlignment="1" applyProtection="1">
      <alignment horizontal="center"/>
      <protection locked="0"/>
    </xf>
    <xf numFmtId="0" fontId="35" fillId="3" borderId="45" xfId="1" applyFont="1" applyFill="1" applyBorder="1" applyAlignment="1">
      <alignment horizontal="center" vertical="center" wrapText="1"/>
    </xf>
    <xf numFmtId="0" fontId="35" fillId="3" borderId="46" xfId="1" applyFont="1" applyFill="1" applyBorder="1" applyAlignment="1">
      <alignment horizontal="center" vertical="center" wrapText="1"/>
    </xf>
    <xf numFmtId="0" fontId="35" fillId="3" borderId="47" xfId="1" applyFont="1" applyFill="1" applyBorder="1" applyAlignment="1">
      <alignment horizontal="center" vertical="center" wrapText="1"/>
    </xf>
    <xf numFmtId="0" fontId="24" fillId="10" borderId="32" xfId="1" applyFont="1" applyFill="1" applyBorder="1" applyAlignment="1" applyProtection="1">
      <alignment horizontal="center" vertical="center"/>
      <protection hidden="1"/>
    </xf>
    <xf numFmtId="0" fontId="24" fillId="10" borderId="13" xfId="1" applyFont="1" applyFill="1" applyBorder="1" applyAlignment="1" applyProtection="1">
      <alignment horizontal="center" vertical="center"/>
      <protection hidden="1"/>
    </xf>
    <xf numFmtId="0" fontId="27" fillId="10" borderId="3" xfId="1" applyFont="1" applyFill="1" applyBorder="1" applyAlignment="1" applyProtection="1">
      <alignment horizontal="center" vertical="center" wrapText="1"/>
      <protection hidden="1"/>
    </xf>
    <xf numFmtId="0" fontId="27" fillId="11" borderId="3" xfId="1" applyFont="1" applyFill="1" applyBorder="1" applyAlignment="1" applyProtection="1">
      <alignment horizontal="center" vertical="center" wrapText="1"/>
      <protection hidden="1"/>
    </xf>
    <xf numFmtId="0" fontId="24" fillId="11" borderId="37" xfId="1" applyFont="1" applyFill="1" applyBorder="1" applyAlignment="1" applyProtection="1">
      <alignment horizontal="center" vertical="center"/>
      <protection hidden="1"/>
    </xf>
    <xf numFmtId="0" fontId="24" fillId="11" borderId="19" xfId="1" applyFont="1" applyFill="1" applyBorder="1" applyAlignment="1" applyProtection="1">
      <alignment horizontal="center" vertical="center"/>
      <protection hidden="1"/>
    </xf>
    <xf numFmtId="0" fontId="35" fillId="3" borderId="40" xfId="1" applyFont="1" applyFill="1" applyBorder="1" applyAlignment="1">
      <alignment horizontal="center" vertical="center"/>
    </xf>
    <xf numFmtId="0" fontId="35" fillId="3" borderId="44" xfId="1" applyFont="1" applyFill="1" applyBorder="1" applyAlignment="1">
      <alignment horizontal="center" vertical="center"/>
    </xf>
    <xf numFmtId="0" fontId="24" fillId="2" borderId="32" xfId="1" applyFont="1" applyFill="1" applyBorder="1" applyAlignment="1" applyProtection="1">
      <alignment horizontal="center" vertical="center"/>
      <protection hidden="1"/>
    </xf>
    <xf numFmtId="0" fontId="24" fillId="2" borderId="13" xfId="1" applyFont="1" applyFill="1" applyBorder="1" applyAlignment="1" applyProtection="1">
      <alignment horizontal="center" vertical="center"/>
      <protection hidden="1"/>
    </xf>
    <xf numFmtId="1" fontId="24" fillId="2" borderId="0" xfId="1" applyNumberFormat="1" applyFont="1" applyFill="1" applyAlignment="1" applyProtection="1">
      <alignment horizontal="center" vertical="center"/>
      <protection hidden="1"/>
    </xf>
    <xf numFmtId="0" fontId="24" fillId="2" borderId="0" xfId="1" applyFont="1" applyFill="1" applyAlignment="1" applyProtection="1">
      <alignment horizontal="center" vertical="center"/>
      <protection hidden="1"/>
    </xf>
    <xf numFmtId="0" fontId="27" fillId="10" borderId="2" xfId="1" applyFont="1" applyFill="1" applyBorder="1" applyAlignment="1" applyProtection="1">
      <alignment horizontal="center" vertical="center" wrapText="1"/>
      <protection hidden="1"/>
    </xf>
    <xf numFmtId="0" fontId="24" fillId="10" borderId="55" xfId="1" applyFont="1" applyFill="1" applyBorder="1" applyAlignment="1" applyProtection="1">
      <alignment horizontal="center" vertical="center"/>
      <protection hidden="1"/>
    </xf>
    <xf numFmtId="0" fontId="24" fillId="10" borderId="52" xfId="1" applyFont="1" applyFill="1" applyBorder="1" applyAlignment="1" applyProtection="1">
      <alignment horizontal="center" vertical="center"/>
      <protection hidden="1"/>
    </xf>
    <xf numFmtId="0" fontId="27" fillId="2" borderId="0" xfId="1" applyFont="1" applyFill="1" applyAlignment="1" applyProtection="1">
      <alignment horizontal="center" vertical="center" wrapText="1"/>
      <protection hidden="1"/>
    </xf>
    <xf numFmtId="0" fontId="27" fillId="2" borderId="3" xfId="1" applyFont="1" applyFill="1" applyBorder="1" applyAlignment="1" applyProtection="1">
      <alignment horizontal="center" vertical="center" wrapText="1"/>
      <protection hidden="1"/>
    </xf>
    <xf numFmtId="0" fontId="24" fillId="6" borderId="32" xfId="1" applyFont="1" applyFill="1" applyBorder="1" applyAlignment="1" applyProtection="1">
      <alignment horizontal="center" vertical="center"/>
      <protection hidden="1"/>
    </xf>
    <xf numFmtId="0" fontId="24" fillId="6" borderId="13" xfId="1" applyFont="1" applyFill="1" applyBorder="1" applyAlignment="1" applyProtection="1">
      <alignment horizontal="center" vertical="center"/>
      <protection hidden="1"/>
    </xf>
    <xf numFmtId="0" fontId="27" fillId="6" borderId="3" xfId="1" applyFont="1" applyFill="1" applyBorder="1" applyAlignment="1" applyProtection="1">
      <alignment horizontal="center" vertical="center" wrapText="1"/>
      <protection hidden="1"/>
    </xf>
    <xf numFmtId="0" fontId="27" fillId="0" borderId="3" xfId="1" applyFont="1" applyBorder="1" applyAlignment="1" applyProtection="1">
      <alignment horizontal="center" vertical="center" wrapText="1"/>
      <protection hidden="1"/>
    </xf>
    <xf numFmtId="0" fontId="24" fillId="0" borderId="32" xfId="1" applyFont="1" applyBorder="1" applyAlignment="1" applyProtection="1">
      <alignment horizontal="center" vertical="center"/>
      <protection hidden="1"/>
    </xf>
    <xf numFmtId="0" fontId="24" fillId="0" borderId="13" xfId="1" applyFont="1" applyBorder="1" applyAlignment="1" applyProtection="1">
      <alignment horizontal="center" vertical="center"/>
      <protection hidden="1"/>
    </xf>
    <xf numFmtId="0" fontId="27" fillId="2" borderId="7" xfId="1" applyFont="1" applyFill="1" applyBorder="1" applyAlignment="1" applyProtection="1">
      <alignment horizontal="center" vertical="center" wrapText="1"/>
      <protection hidden="1"/>
    </xf>
    <xf numFmtId="0" fontId="24" fillId="2" borderId="37" xfId="1" applyFont="1" applyFill="1" applyBorder="1" applyAlignment="1" applyProtection="1">
      <alignment horizontal="center" vertical="center"/>
      <protection hidden="1"/>
    </xf>
    <xf numFmtId="0" fontId="24" fillId="2" borderId="19" xfId="1" applyFont="1" applyFill="1" applyBorder="1" applyAlignment="1" applyProtection="1">
      <alignment horizontal="center" vertical="center"/>
      <protection hidden="1"/>
    </xf>
    <xf numFmtId="0" fontId="27" fillId="6" borderId="89" xfId="1" applyFont="1" applyFill="1" applyBorder="1" applyAlignment="1" applyProtection="1">
      <alignment horizontal="center" vertical="center" wrapText="1"/>
      <protection hidden="1"/>
    </xf>
    <xf numFmtId="0" fontId="24" fillId="6" borderId="91" xfId="1" applyFont="1" applyFill="1" applyBorder="1" applyAlignment="1" applyProtection="1">
      <alignment horizontal="center" vertical="center"/>
      <protection hidden="1"/>
    </xf>
    <xf numFmtId="0" fontId="24" fillId="6" borderId="92" xfId="1" applyFont="1" applyFill="1" applyBorder="1" applyAlignment="1" applyProtection="1">
      <alignment horizontal="center" vertical="center"/>
      <protection hidden="1"/>
    </xf>
    <xf numFmtId="0" fontId="27" fillId="2" borderId="34" xfId="1" applyFont="1" applyFill="1" applyBorder="1" applyAlignment="1" applyProtection="1">
      <alignment horizontal="center" vertical="center" wrapText="1"/>
      <protection hidden="1"/>
    </xf>
    <xf numFmtId="0" fontId="24" fillId="2" borderId="75" xfId="1" applyFont="1" applyFill="1" applyBorder="1" applyAlignment="1" applyProtection="1">
      <alignment horizontal="center" vertical="center"/>
      <protection hidden="1"/>
    </xf>
    <xf numFmtId="0" fontId="24" fillId="2" borderId="76" xfId="1" applyFont="1" applyFill="1" applyBorder="1" applyAlignment="1" applyProtection="1">
      <alignment horizontal="center" vertical="center"/>
      <protection hidden="1"/>
    </xf>
    <xf numFmtId="0" fontId="27" fillId="2" borderId="89" xfId="1" applyFont="1" applyFill="1" applyBorder="1" applyAlignment="1" applyProtection="1">
      <alignment horizontal="center" vertical="center" wrapText="1"/>
      <protection hidden="1"/>
    </xf>
    <xf numFmtId="0" fontId="24" fillId="2" borderId="91" xfId="1" applyFont="1" applyFill="1" applyBorder="1" applyAlignment="1" applyProtection="1">
      <alignment horizontal="center" vertical="center"/>
      <protection hidden="1"/>
    </xf>
    <xf numFmtId="0" fontId="24" fillId="2" borderId="92" xfId="1" applyFont="1" applyFill="1" applyBorder="1" applyAlignment="1" applyProtection="1">
      <alignment horizontal="center" vertical="center"/>
      <protection hidden="1"/>
    </xf>
    <xf numFmtId="0" fontId="33" fillId="6" borderId="34" xfId="1" applyFont="1" applyFill="1" applyBorder="1" applyAlignment="1" applyProtection="1">
      <alignment horizontal="center" vertical="center" wrapText="1"/>
      <protection hidden="1"/>
    </xf>
    <xf numFmtId="0" fontId="24" fillId="6" borderId="75" xfId="1" applyFont="1" applyFill="1" applyBorder="1" applyAlignment="1" applyProtection="1">
      <alignment horizontal="center" vertical="center"/>
      <protection hidden="1"/>
    </xf>
    <xf numFmtId="0" fontId="24" fillId="6" borderId="76" xfId="1" applyFont="1" applyFill="1" applyBorder="1" applyAlignment="1" applyProtection="1">
      <alignment horizontal="center" vertical="center"/>
      <protection hidden="1"/>
    </xf>
    <xf numFmtId="0" fontId="12" fillId="3" borderId="0" xfId="1" applyFont="1" applyFill="1" applyAlignment="1">
      <alignment horizontal="right"/>
    </xf>
    <xf numFmtId="0" fontId="10" fillId="2" borderId="9" xfId="1" applyFont="1" applyFill="1" applyBorder="1" applyAlignment="1" applyProtection="1">
      <alignment horizontal="left"/>
      <protection locked="0"/>
    </xf>
    <xf numFmtId="0" fontId="26" fillId="3" borderId="23" xfId="1" applyFont="1" applyFill="1" applyBorder="1" applyAlignment="1">
      <alignment horizontal="right" wrapText="1"/>
    </xf>
    <xf numFmtId="0" fontId="27" fillId="3" borderId="23" xfId="1" applyFont="1" applyFill="1" applyBorder="1" applyAlignment="1">
      <alignment horizontal="right" wrapText="1"/>
    </xf>
    <xf numFmtId="0" fontId="27" fillId="6" borderId="2" xfId="1" applyFont="1" applyFill="1" applyBorder="1" applyAlignment="1" applyProtection="1">
      <alignment horizontal="center" vertical="center" wrapText="1"/>
      <protection hidden="1"/>
    </xf>
    <xf numFmtId="1" fontId="24" fillId="6" borderId="28" xfId="1" applyNumberFormat="1" applyFont="1" applyFill="1" applyBorder="1" applyAlignment="1" applyProtection="1">
      <alignment horizontal="center" vertical="center"/>
      <protection hidden="1"/>
    </xf>
    <xf numFmtId="0" fontId="24" fillId="6" borderId="29" xfId="1" applyFont="1" applyFill="1" applyBorder="1" applyAlignment="1" applyProtection="1">
      <alignment horizontal="center" vertical="center"/>
      <protection hidden="1"/>
    </xf>
    <xf numFmtId="0" fontId="27" fillId="2" borderId="8" xfId="1" applyFont="1" applyFill="1" applyBorder="1" applyAlignment="1" applyProtection="1">
      <alignment horizontal="center" vertical="center" wrapText="1"/>
      <protection hidden="1"/>
    </xf>
    <xf numFmtId="0" fontId="27" fillId="2" borderId="14" xfId="1" applyFont="1" applyFill="1" applyBorder="1" applyAlignment="1" applyProtection="1">
      <alignment horizontal="center" vertical="center" wrapText="1"/>
      <protection hidden="1"/>
    </xf>
    <xf numFmtId="1" fontId="24" fillId="2" borderId="32" xfId="1" applyNumberFormat="1" applyFont="1" applyFill="1" applyBorder="1" applyAlignment="1" applyProtection="1">
      <alignment horizontal="center" vertical="center"/>
      <protection hidden="1"/>
    </xf>
    <xf numFmtId="1" fontId="24" fillId="2" borderId="13" xfId="1" applyNumberFormat="1" applyFont="1" applyFill="1" applyBorder="1" applyAlignment="1" applyProtection="1">
      <alignment horizontal="center" vertical="center"/>
      <protection hidden="1"/>
    </xf>
    <xf numFmtId="0" fontId="27" fillId="6" borderId="34" xfId="1" applyFont="1" applyFill="1" applyBorder="1" applyAlignment="1" applyProtection="1">
      <alignment horizontal="center" vertical="center" wrapText="1"/>
      <protection hidden="1"/>
    </xf>
    <xf numFmtId="0" fontId="12" fillId="3" borderId="0" xfId="1" applyFont="1" applyFill="1" applyAlignment="1">
      <alignment horizontal="center"/>
    </xf>
    <xf numFmtId="0" fontId="12" fillId="2" borderId="17" xfId="1" applyFont="1" applyFill="1" applyBorder="1" applyAlignment="1" applyProtection="1">
      <alignment horizontal="center"/>
      <protection locked="0"/>
    </xf>
    <xf numFmtId="0" fontId="12" fillId="2" borderId="18" xfId="1" applyFont="1" applyFill="1" applyBorder="1" applyAlignment="1" applyProtection="1">
      <alignment horizontal="center"/>
      <protection locked="0"/>
    </xf>
    <xf numFmtId="0" fontId="33" fillId="6" borderId="8" xfId="1" applyFont="1" applyFill="1" applyBorder="1" applyAlignment="1" applyProtection="1">
      <alignment horizontal="center" vertical="center" wrapText="1"/>
      <protection hidden="1"/>
    </xf>
    <xf numFmtId="0" fontId="33" fillId="6" borderId="14" xfId="1" applyFont="1" applyFill="1" applyBorder="1" applyAlignment="1" applyProtection="1">
      <alignment horizontal="center" vertical="center" wrapText="1"/>
      <protection hidden="1"/>
    </xf>
    <xf numFmtId="0" fontId="24" fillId="6" borderId="99" xfId="1" applyFont="1" applyFill="1" applyBorder="1" applyAlignment="1" applyProtection="1">
      <alignment horizontal="center" vertical="center"/>
      <protection hidden="1"/>
    </xf>
    <xf numFmtId="0" fontId="24" fillId="6" borderId="100" xfId="1" applyFont="1" applyFill="1" applyBorder="1" applyAlignment="1" applyProtection="1">
      <alignment horizontal="center" vertical="center"/>
      <protection hidden="1"/>
    </xf>
    <xf numFmtId="0" fontId="33" fillId="6" borderId="97" xfId="1" applyFont="1" applyFill="1" applyBorder="1" applyAlignment="1" applyProtection="1">
      <alignment horizontal="center" vertical="center" wrapText="1"/>
      <protection hidden="1"/>
    </xf>
    <xf numFmtId="0" fontId="27" fillId="2" borderId="97" xfId="1" applyFont="1" applyFill="1" applyBorder="1" applyAlignment="1" applyProtection="1">
      <alignment horizontal="center" vertical="center" wrapText="1"/>
      <protection hidden="1"/>
    </xf>
    <xf numFmtId="0" fontId="24" fillId="2" borderId="99" xfId="1" applyFont="1" applyFill="1" applyBorder="1" applyAlignment="1" applyProtection="1">
      <alignment horizontal="center" vertical="center"/>
      <protection hidden="1"/>
    </xf>
    <xf numFmtId="0" fontId="24" fillId="2" borderId="100" xfId="1" applyFont="1" applyFill="1" applyBorder="1" applyAlignment="1" applyProtection="1">
      <alignment horizontal="center" vertical="center"/>
      <protection hidden="1"/>
    </xf>
    <xf numFmtId="0" fontId="24" fillId="11" borderId="32" xfId="1" applyFont="1" applyFill="1" applyBorder="1" applyAlignment="1" applyProtection="1">
      <alignment horizontal="center" vertical="center"/>
      <protection hidden="1"/>
    </xf>
    <xf numFmtId="0" fontId="24" fillId="11" borderId="13" xfId="1" applyFont="1" applyFill="1" applyBorder="1" applyAlignment="1" applyProtection="1">
      <alignment horizontal="center" vertical="center"/>
      <protection hidden="1"/>
    </xf>
    <xf numFmtId="0" fontId="27" fillId="11" borderId="2" xfId="1" applyFont="1" applyFill="1" applyBorder="1" applyAlignment="1" applyProtection="1">
      <alignment horizontal="center" vertical="center" wrapText="1"/>
      <protection hidden="1"/>
    </xf>
    <xf numFmtId="0" fontId="24" fillId="11" borderId="55" xfId="1" applyFont="1" applyFill="1" applyBorder="1" applyAlignment="1" applyProtection="1">
      <alignment horizontal="center" vertical="center"/>
      <protection hidden="1"/>
    </xf>
    <xf numFmtId="0" fontId="24" fillId="11" borderId="52" xfId="1" applyFont="1" applyFill="1" applyBorder="1" applyAlignment="1" applyProtection="1">
      <alignment horizontal="center" vertical="center"/>
      <protection hidden="1"/>
    </xf>
    <xf numFmtId="0" fontId="0" fillId="12" borderId="0" xfId="0" applyFill="1" applyAlignment="1">
      <alignment horizontal="center"/>
    </xf>
    <xf numFmtId="167" fontId="7" fillId="2" borderId="10" xfId="1" applyNumberFormat="1" applyFont="1" applyFill="1" applyBorder="1" applyAlignment="1" applyProtection="1">
      <alignment horizontal="center" vertical="top"/>
      <protection locked="0"/>
    </xf>
    <xf numFmtId="0" fontId="14" fillId="2" borderId="17" xfId="1" applyFont="1" applyFill="1" applyBorder="1" applyAlignment="1" applyProtection="1">
      <alignment horizontal="center"/>
      <protection locked="0"/>
    </xf>
    <xf numFmtId="0" fontId="14" fillId="2" borderId="18" xfId="1" applyFont="1" applyFill="1" applyBorder="1" applyAlignment="1" applyProtection="1">
      <alignment horizontal="center"/>
      <protection locked="0"/>
    </xf>
    <xf numFmtId="0" fontId="28" fillId="2" borderId="66" xfId="1" applyFont="1" applyFill="1" applyBorder="1" applyAlignment="1" applyProtection="1">
      <alignment horizontal="left"/>
      <protection locked="0"/>
    </xf>
    <xf numFmtId="0" fontId="28" fillId="2" borderId="15" xfId="1" applyFont="1" applyFill="1" applyBorder="1" applyAlignment="1" applyProtection="1">
      <alignment horizontal="left"/>
      <protection locked="0"/>
    </xf>
    <xf numFmtId="0" fontId="28" fillId="2" borderId="9" xfId="1" applyFont="1" applyFill="1" applyBorder="1" applyAlignment="1" applyProtection="1">
      <alignment horizontal="left"/>
      <protection locked="0"/>
    </xf>
    <xf numFmtId="0" fontId="28" fillId="2" borderId="12" xfId="1" applyFont="1" applyFill="1" applyBorder="1" applyAlignment="1" applyProtection="1">
      <alignment horizontal="left" wrapText="1"/>
      <protection locked="0"/>
    </xf>
    <xf numFmtId="0" fontId="9" fillId="3" borderId="0" xfId="1" applyFont="1" applyFill="1" applyAlignment="1">
      <alignment horizontal="left"/>
    </xf>
    <xf numFmtId="0" fontId="9" fillId="3" borderId="0" xfId="1" applyFont="1" applyFill="1" applyAlignment="1">
      <alignment horizontal="right"/>
    </xf>
    <xf numFmtId="14" fontId="9" fillId="3" borderId="0" xfId="1" applyNumberFormat="1" applyFont="1" applyFill="1" applyAlignment="1">
      <alignment horizontal="center"/>
    </xf>
    <xf numFmtId="166" fontId="28" fillId="2" borderId="66" xfId="1" applyNumberFormat="1" applyFont="1" applyFill="1" applyBorder="1" applyAlignment="1" applyProtection="1">
      <alignment horizontal="left"/>
      <protection locked="0"/>
    </xf>
    <xf numFmtId="166" fontId="28" fillId="2" borderId="9" xfId="1" applyNumberFormat="1" applyFont="1" applyFill="1" applyBorder="1" applyAlignment="1" applyProtection="1">
      <alignment horizontal="left"/>
      <protection locked="0"/>
    </xf>
    <xf numFmtId="0" fontId="28" fillId="2" borderId="10" xfId="1" applyFont="1" applyFill="1" applyBorder="1" applyAlignment="1" applyProtection="1">
      <alignment horizontal="left" wrapText="1"/>
      <protection locked="0"/>
    </xf>
    <xf numFmtId="166" fontId="28" fillId="2" borderId="0" xfId="1" applyNumberFormat="1" applyFont="1" applyFill="1" applyAlignment="1" applyProtection="1">
      <alignment horizontal="left"/>
      <protection locked="0"/>
    </xf>
    <xf numFmtId="0" fontId="28" fillId="2" borderId="0" xfId="1" applyFont="1" applyFill="1" applyAlignment="1" applyProtection="1">
      <alignment horizontal="left"/>
      <protection locked="0"/>
    </xf>
    <xf numFmtId="165" fontId="28" fillId="2" borderId="0" xfId="1" applyNumberFormat="1" applyFont="1" applyFill="1" applyAlignment="1" applyProtection="1">
      <alignment horizontal="left"/>
      <protection locked="0"/>
    </xf>
    <xf numFmtId="165" fontId="28" fillId="2" borderId="9" xfId="1" applyNumberFormat="1" applyFont="1" applyFill="1" applyBorder="1" applyAlignment="1" applyProtection="1">
      <alignment horizontal="left"/>
      <protection locked="0"/>
    </xf>
    <xf numFmtId="0" fontId="0" fillId="8" borderId="0" xfId="0" applyFill="1" applyAlignment="1">
      <alignment horizontal="center"/>
    </xf>
    <xf numFmtId="0" fontId="32" fillId="9" borderId="0" xfId="2" applyFont="1" applyFill="1" applyAlignment="1">
      <alignment horizontal="center" vertical="center"/>
    </xf>
    <xf numFmtId="0" fontId="32" fillId="13" borderId="0" xfId="2" applyFont="1" applyFill="1" applyAlignment="1">
      <alignment horizontal="center" vertical="center"/>
    </xf>
    <xf numFmtId="0" fontId="27" fillId="11" borderId="8" xfId="1" applyFont="1" applyFill="1" applyBorder="1" applyAlignment="1">
      <alignment horizontal="center" vertical="center" wrapText="1"/>
    </xf>
    <xf numFmtId="0" fontId="27" fillId="11" borderId="14" xfId="1" applyFont="1" applyFill="1" applyBorder="1" applyAlignment="1">
      <alignment horizontal="center" vertical="center" wrapText="1"/>
    </xf>
    <xf numFmtId="0" fontId="27" fillId="10" borderId="8" xfId="1" applyFont="1" applyFill="1" applyBorder="1" applyAlignment="1">
      <alignment horizontal="center" vertical="center" wrapText="1"/>
    </xf>
    <xf numFmtId="0" fontId="27" fillId="10" borderId="14" xfId="1" applyFont="1" applyFill="1" applyBorder="1" applyAlignment="1">
      <alignment horizontal="center" vertical="center" wrapText="1"/>
    </xf>
    <xf numFmtId="0" fontId="27" fillId="2" borderId="8" xfId="1" applyFont="1" applyFill="1" applyBorder="1" applyAlignment="1">
      <alignment horizontal="center" vertical="center" wrapText="1"/>
    </xf>
    <xf numFmtId="0" fontId="27" fillId="2" borderId="14" xfId="1" applyFont="1" applyFill="1" applyBorder="1" applyAlignment="1">
      <alignment horizontal="center" vertical="center" wrapText="1"/>
    </xf>
    <xf numFmtId="0" fontId="24" fillId="6" borderId="83" xfId="1" applyFont="1" applyFill="1" applyBorder="1" applyAlignment="1" applyProtection="1">
      <alignment horizontal="center" vertical="center"/>
      <protection hidden="1"/>
    </xf>
    <xf numFmtId="0" fontId="24" fillId="6" borderId="84" xfId="1" applyFont="1" applyFill="1" applyBorder="1" applyAlignment="1" applyProtection="1">
      <alignment horizontal="center" vertical="center"/>
      <protection hidden="1"/>
    </xf>
    <xf numFmtId="0" fontId="27" fillId="6" borderId="27" xfId="1" applyFont="1" applyFill="1" applyBorder="1" applyAlignment="1" applyProtection="1">
      <alignment horizontal="center" vertical="center" wrapText="1"/>
      <protection hidden="1"/>
    </xf>
    <xf numFmtId="0" fontId="27" fillId="6" borderId="56" xfId="1" applyFont="1" applyFill="1" applyBorder="1" applyAlignment="1" applyProtection="1">
      <alignment horizontal="center" vertical="center" wrapText="1"/>
      <protection hidden="1"/>
    </xf>
    <xf numFmtId="49" fontId="7" fillId="2" borderId="62" xfId="0" applyNumberFormat="1" applyFont="1" applyFill="1" applyBorder="1" applyAlignment="1" applyProtection="1">
      <alignment horizontal="center"/>
      <protection locked="0"/>
    </xf>
    <xf numFmtId="165" fontId="28" fillId="2" borderId="15" xfId="1" applyNumberFormat="1" applyFont="1" applyFill="1" applyBorder="1" applyAlignment="1" applyProtection="1">
      <alignment horizontal="left"/>
      <protection locked="0"/>
    </xf>
    <xf numFmtId="0" fontId="27" fillId="6" borderId="81" xfId="1" applyFont="1" applyFill="1" applyBorder="1" applyAlignment="1" applyProtection="1">
      <alignment horizontal="center" vertical="center" wrapText="1"/>
      <protection hidden="1"/>
    </xf>
    <xf numFmtId="1" fontId="24" fillId="6" borderId="32" xfId="1" applyNumberFormat="1" applyFont="1" applyFill="1" applyBorder="1" applyAlignment="1" applyProtection="1">
      <alignment horizontal="center" vertical="center"/>
      <protection hidden="1"/>
    </xf>
    <xf numFmtId="0" fontId="27" fillId="11" borderId="11" xfId="1" applyFont="1" applyFill="1" applyBorder="1" applyAlignment="1" applyProtection="1">
      <alignment horizontal="center" vertical="center" wrapText="1"/>
      <protection hidden="1"/>
    </xf>
    <xf numFmtId="0" fontId="27" fillId="11" borderId="21" xfId="1" applyFont="1" applyFill="1" applyBorder="1" applyAlignment="1" applyProtection="1">
      <alignment horizontal="center" vertical="center" wrapText="1"/>
      <protection hidden="1"/>
    </xf>
    <xf numFmtId="0" fontId="22" fillId="6" borderId="75" xfId="1" applyFont="1" applyFill="1" applyBorder="1" applyAlignment="1" applyProtection="1">
      <alignment horizontal="center" vertical="center"/>
      <protection hidden="1"/>
    </xf>
    <xf numFmtId="0" fontId="22" fillId="6" borderId="76" xfId="1" applyFont="1" applyFill="1" applyBorder="1" applyAlignment="1" applyProtection="1">
      <alignment horizontal="center" vertical="center"/>
      <protection hidden="1"/>
    </xf>
    <xf numFmtId="164" fontId="51" fillId="11" borderId="127" xfId="3" applyNumberFormat="1" applyFont="1" applyFill="1" applyBorder="1" applyAlignment="1" applyProtection="1">
      <alignment horizontal="left" vertical="center" wrapText="1"/>
      <protection locked="0"/>
    </xf>
    <xf numFmtId="170" fontId="34" fillId="11" borderId="127" xfId="3" applyNumberFormat="1" applyFont="1" applyFill="1" applyBorder="1" applyAlignment="1" applyProtection="1">
      <alignment horizontal="right" vertical="center"/>
      <protection locked="0"/>
    </xf>
    <xf numFmtId="164" fontId="37" fillId="10" borderId="11" xfId="1" applyNumberFormat="1" applyFont="1" applyFill="1" applyBorder="1" applyAlignment="1" applyProtection="1">
      <alignment horizontal="center" vertical="center"/>
      <protection locked="0"/>
    </xf>
    <xf numFmtId="164" fontId="37" fillId="10" borderId="21" xfId="1" applyNumberFormat="1" applyFont="1" applyFill="1" applyBorder="1" applyAlignment="1" applyProtection="1">
      <alignment horizontal="center" vertical="center"/>
      <protection locked="0"/>
    </xf>
    <xf numFmtId="171" fontId="52" fillId="10" borderId="11" xfId="1" applyNumberFormat="1" applyFont="1" applyFill="1" applyBorder="1" applyAlignment="1" applyProtection="1">
      <alignment horizontal="center" vertical="center"/>
      <protection hidden="1"/>
    </xf>
    <xf numFmtId="171" fontId="52" fillId="10" borderId="21" xfId="1" applyNumberFormat="1" applyFont="1" applyFill="1" applyBorder="1" applyAlignment="1" applyProtection="1">
      <alignment horizontal="center" vertical="center"/>
      <protection hidden="1"/>
    </xf>
    <xf numFmtId="3" fontId="35" fillId="10" borderId="8" xfId="1" applyNumberFormat="1" applyFont="1" applyFill="1" applyBorder="1" applyAlignment="1" applyProtection="1">
      <alignment horizontal="center" vertical="center"/>
      <protection locked="0"/>
    </xf>
    <xf numFmtId="0" fontId="35" fillId="10" borderId="14" xfId="1" applyFont="1" applyFill="1" applyBorder="1" applyAlignment="1" applyProtection="1">
      <alignment horizontal="center" vertical="center"/>
      <protection locked="0"/>
    </xf>
    <xf numFmtId="172" fontId="37" fillId="10" borderId="11" xfId="1" applyNumberFormat="1" applyFont="1" applyFill="1" applyBorder="1" applyAlignment="1" applyProtection="1">
      <alignment horizontal="center" vertical="center"/>
      <protection hidden="1"/>
    </xf>
    <xf numFmtId="172" fontId="37" fillId="10" borderId="114" xfId="1" applyNumberFormat="1" applyFont="1" applyFill="1" applyBorder="1" applyAlignment="1" applyProtection="1">
      <alignment horizontal="center" vertical="center"/>
      <protection hidden="1"/>
    </xf>
    <xf numFmtId="172" fontId="37" fillId="10" borderId="19" xfId="1" applyNumberFormat="1" applyFont="1" applyFill="1" applyBorder="1" applyAlignment="1" applyProtection="1">
      <alignment horizontal="center" vertical="center"/>
      <protection hidden="1"/>
    </xf>
    <xf numFmtId="164" fontId="51" fillId="0" borderId="3" xfId="3" applyNumberFormat="1" applyFont="1" applyBorder="1" applyAlignment="1" applyProtection="1">
      <alignment horizontal="left" vertical="center" wrapText="1"/>
      <protection locked="0"/>
    </xf>
    <xf numFmtId="170" fontId="34" fillId="0" borderId="3" xfId="3" applyNumberFormat="1" applyFont="1" applyBorder="1" applyAlignment="1" applyProtection="1">
      <alignment horizontal="right" vertical="center"/>
      <protection locked="0"/>
    </xf>
    <xf numFmtId="164" fontId="37" fillId="0" borderId="8" xfId="1" applyNumberFormat="1" applyFont="1" applyBorder="1" applyAlignment="1" applyProtection="1">
      <alignment horizontal="center" vertical="center"/>
      <protection locked="0"/>
    </xf>
    <xf numFmtId="164" fontId="37" fillId="0" borderId="14" xfId="1" applyNumberFormat="1" applyFont="1" applyBorder="1" applyAlignment="1" applyProtection="1">
      <alignment horizontal="center" vertical="center"/>
      <protection locked="0"/>
    </xf>
    <xf numFmtId="171" fontId="52" fillId="0" borderId="8" xfId="1" applyNumberFormat="1" applyFont="1" applyBorder="1" applyAlignment="1" applyProtection="1">
      <alignment horizontal="center" vertical="center"/>
      <protection hidden="1"/>
    </xf>
    <xf numFmtId="171" fontId="52" fillId="0" borderId="14" xfId="1" applyNumberFormat="1" applyFont="1" applyBorder="1" applyAlignment="1" applyProtection="1">
      <alignment horizontal="center" vertical="center"/>
      <protection hidden="1"/>
    </xf>
    <xf numFmtId="0" fontId="35" fillId="0" borderId="8" xfId="1" applyFont="1" applyBorder="1" applyAlignment="1" applyProtection="1">
      <alignment horizontal="center" vertical="center"/>
      <protection locked="0"/>
    </xf>
    <xf numFmtId="0" fontId="35" fillId="0" borderId="14" xfId="1" applyFont="1" applyBorder="1" applyAlignment="1" applyProtection="1">
      <alignment horizontal="center" vertical="center"/>
      <protection locked="0"/>
    </xf>
    <xf numFmtId="172" fontId="37" fillId="0" borderId="8" xfId="1" applyNumberFormat="1" applyFont="1" applyBorder="1" applyAlignment="1" applyProtection="1">
      <alignment horizontal="center" vertical="center"/>
      <protection hidden="1"/>
    </xf>
    <xf numFmtId="172" fontId="37" fillId="0" borderId="12" xfId="1" applyNumberFormat="1" applyFont="1" applyBorder="1" applyAlignment="1" applyProtection="1">
      <alignment horizontal="center" vertical="center"/>
      <protection hidden="1"/>
    </xf>
    <xf numFmtId="172" fontId="37" fillId="0" borderId="13" xfId="1" applyNumberFormat="1" applyFont="1" applyBorder="1" applyAlignment="1" applyProtection="1">
      <alignment horizontal="center" vertical="center"/>
      <protection hidden="1"/>
    </xf>
    <xf numFmtId="0" fontId="61" fillId="3" borderId="0" xfId="1" applyFont="1" applyFill="1" applyAlignment="1">
      <alignment horizontal="center" wrapText="1"/>
    </xf>
    <xf numFmtId="173" fontId="71" fillId="14" borderId="116" xfId="1" applyNumberFormat="1" applyFont="1" applyFill="1" applyBorder="1" applyAlignment="1">
      <alignment horizontal="right" vertical="center"/>
    </xf>
    <xf numFmtId="173" fontId="71" fillId="14" borderId="59" xfId="1" applyNumberFormat="1" applyFont="1" applyFill="1" applyBorder="1" applyAlignment="1">
      <alignment horizontal="right" vertical="center"/>
    </xf>
    <xf numFmtId="173" fontId="71" fillId="14" borderId="25" xfId="1" applyNumberFormat="1" applyFont="1" applyFill="1" applyBorder="1" applyAlignment="1">
      <alignment horizontal="right" vertical="center"/>
    </xf>
    <xf numFmtId="0" fontId="63" fillId="2" borderId="23" xfId="1" applyFont="1" applyFill="1" applyBorder="1" applyAlignment="1" applyProtection="1">
      <alignment horizontal="center" vertical="center"/>
      <protection hidden="1"/>
    </xf>
    <xf numFmtId="172" fontId="63" fillId="2" borderId="23" xfId="1" applyNumberFormat="1" applyFont="1" applyFill="1" applyBorder="1" applyAlignment="1" applyProtection="1">
      <alignment horizontal="center" vertical="center"/>
      <protection hidden="1"/>
    </xf>
    <xf numFmtId="172" fontId="63" fillId="2" borderId="26" xfId="1" applyNumberFormat="1" applyFont="1" applyFill="1" applyBorder="1" applyAlignment="1" applyProtection="1">
      <alignment horizontal="center" vertical="center"/>
      <protection hidden="1"/>
    </xf>
    <xf numFmtId="0" fontId="64" fillId="3" borderId="0" xfId="1" applyFont="1" applyFill="1" applyAlignment="1">
      <alignment horizontal="center"/>
    </xf>
    <xf numFmtId="0" fontId="19" fillId="3" borderId="0" xfId="1" applyFont="1" applyFill="1" applyAlignment="1">
      <alignment horizontal="left" wrapText="1"/>
    </xf>
    <xf numFmtId="0" fontId="65" fillId="3" borderId="0" xfId="1" applyFont="1" applyFill="1" applyAlignment="1">
      <alignment horizontal="center"/>
    </xf>
    <xf numFmtId="0" fontId="67" fillId="3" borderId="0" xfId="1" applyFont="1" applyFill="1" applyAlignment="1">
      <alignment horizontal="center"/>
    </xf>
    <xf numFmtId="169" fontId="51" fillId="11" borderId="3" xfId="3" applyNumberFormat="1" applyFont="1" applyFill="1" applyBorder="1" applyAlignment="1">
      <alignment horizontal="left" vertical="center" wrapText="1"/>
    </xf>
    <xf numFmtId="170" fontId="53" fillId="11" borderId="8" xfId="3" applyNumberFormat="1" applyFont="1" applyFill="1" applyBorder="1" applyAlignment="1">
      <alignment horizontal="right" vertical="center"/>
    </xf>
    <xf numFmtId="170" fontId="53" fillId="11" borderId="14" xfId="3" applyNumberFormat="1" applyFont="1" applyFill="1" applyBorder="1" applyAlignment="1">
      <alignment horizontal="right" vertical="center"/>
    </xf>
    <xf numFmtId="164" fontId="37" fillId="11" borderId="8" xfId="1" applyNumberFormat="1" applyFont="1" applyFill="1" applyBorder="1" applyAlignment="1" applyProtection="1">
      <alignment horizontal="center" vertical="center"/>
      <protection locked="0"/>
    </xf>
    <xf numFmtId="164" fontId="37" fillId="11" borderId="14" xfId="1" applyNumberFormat="1" applyFont="1" applyFill="1" applyBorder="1" applyAlignment="1" applyProtection="1">
      <alignment horizontal="center" vertical="center"/>
      <protection locked="0"/>
    </xf>
    <xf numFmtId="171" fontId="52" fillId="11" borderId="8" xfId="1" applyNumberFormat="1" applyFont="1" applyFill="1" applyBorder="1" applyAlignment="1" applyProtection="1">
      <alignment horizontal="center" vertical="center"/>
      <protection hidden="1"/>
    </xf>
    <xf numFmtId="171" fontId="52" fillId="11" borderId="14" xfId="1" applyNumberFormat="1" applyFont="1" applyFill="1" applyBorder="1" applyAlignment="1" applyProtection="1">
      <alignment horizontal="center" vertical="center"/>
      <protection hidden="1"/>
    </xf>
    <xf numFmtId="0" fontId="35" fillId="11" borderId="8" xfId="1" applyFont="1" applyFill="1" applyBorder="1" applyAlignment="1" applyProtection="1">
      <alignment horizontal="center" vertical="center"/>
      <protection locked="0"/>
    </xf>
    <xf numFmtId="0" fontId="35" fillId="11" borderId="14" xfId="1" applyFont="1" applyFill="1" applyBorder="1" applyAlignment="1" applyProtection="1">
      <alignment horizontal="center" vertical="center"/>
      <protection locked="0"/>
    </xf>
    <xf numFmtId="172" fontId="37" fillId="11" borderId="8" xfId="1" applyNumberFormat="1" applyFont="1" applyFill="1" applyBorder="1" applyAlignment="1" applyProtection="1">
      <alignment horizontal="center" vertical="center"/>
      <protection hidden="1"/>
    </xf>
    <xf numFmtId="172" fontId="37" fillId="11" borderId="12" xfId="1" applyNumberFormat="1" applyFont="1" applyFill="1" applyBorder="1" applyAlignment="1" applyProtection="1">
      <alignment horizontal="center" vertical="center"/>
      <protection hidden="1"/>
    </xf>
    <xf numFmtId="172" fontId="37" fillId="11" borderId="13" xfId="1" applyNumberFormat="1" applyFont="1" applyFill="1" applyBorder="1" applyAlignment="1" applyProtection="1">
      <alignment horizontal="center" vertical="center"/>
      <protection hidden="1"/>
    </xf>
    <xf numFmtId="169" fontId="51" fillId="0" borderId="3" xfId="3" applyNumberFormat="1" applyFont="1" applyBorder="1" applyAlignment="1">
      <alignment horizontal="left" vertical="center" wrapText="1"/>
    </xf>
    <xf numFmtId="170" fontId="53" fillId="0" borderId="3" xfId="3" applyNumberFormat="1" applyFont="1" applyBorder="1" applyAlignment="1">
      <alignment horizontal="right" vertical="center"/>
    </xf>
    <xf numFmtId="170" fontId="53" fillId="11" borderId="3" xfId="3" applyNumberFormat="1" applyFont="1" applyFill="1" applyBorder="1" applyAlignment="1">
      <alignment horizontal="right" vertical="center"/>
    </xf>
    <xf numFmtId="164" fontId="37" fillId="11" borderId="8" xfId="1" applyNumberFormat="1" applyFont="1" applyFill="1" applyBorder="1" applyAlignment="1">
      <alignment horizontal="center" vertical="center"/>
    </xf>
    <xf numFmtId="164" fontId="37" fillId="11" borderId="14" xfId="1" applyNumberFormat="1" applyFont="1" applyFill="1" applyBorder="1" applyAlignment="1">
      <alignment horizontal="center" vertical="center"/>
    </xf>
    <xf numFmtId="169" fontId="51" fillId="0" borderId="34" xfId="3" applyNumberFormat="1" applyFont="1" applyBorder="1" applyAlignment="1">
      <alignment horizontal="left" vertical="center" wrapText="1"/>
    </xf>
    <xf numFmtId="164" fontId="37" fillId="0" borderId="8" xfId="1" applyNumberFormat="1" applyFont="1" applyBorder="1" applyAlignment="1">
      <alignment horizontal="center" vertical="center"/>
    </xf>
    <xf numFmtId="164" fontId="37" fillId="0" borderId="14" xfId="1" applyNumberFormat="1" applyFont="1" applyBorder="1" applyAlignment="1">
      <alignment horizontal="center" vertical="center"/>
    </xf>
    <xf numFmtId="164" fontId="37" fillId="3" borderId="8" xfId="1" applyNumberFormat="1" applyFont="1" applyFill="1" applyBorder="1" applyAlignment="1">
      <alignment horizontal="center" vertical="center"/>
    </xf>
    <xf numFmtId="164" fontId="37" fillId="3" borderId="14" xfId="1" applyNumberFormat="1" applyFont="1" applyFill="1" applyBorder="1" applyAlignment="1">
      <alignment horizontal="center" vertical="center"/>
    </xf>
    <xf numFmtId="171" fontId="52" fillId="3" borderId="8" xfId="1" applyNumberFormat="1" applyFont="1" applyFill="1" applyBorder="1" applyAlignment="1" applyProtection="1">
      <alignment horizontal="center" vertical="center"/>
      <protection hidden="1"/>
    </xf>
    <xf numFmtId="171" fontId="52" fillId="3" borderId="14" xfId="1" applyNumberFormat="1" applyFont="1" applyFill="1" applyBorder="1" applyAlignment="1" applyProtection="1">
      <alignment horizontal="center" vertical="center"/>
      <protection hidden="1"/>
    </xf>
    <xf numFmtId="0" fontId="35" fillId="3" borderId="8" xfId="1" applyFont="1" applyFill="1" applyBorder="1" applyAlignment="1" applyProtection="1">
      <alignment horizontal="center" vertical="center"/>
      <protection locked="0"/>
    </xf>
    <xf numFmtId="0" fontId="35" fillId="3" borderId="14" xfId="1" applyFont="1" applyFill="1" applyBorder="1" applyAlignment="1" applyProtection="1">
      <alignment horizontal="center" vertical="center"/>
      <protection locked="0"/>
    </xf>
    <xf numFmtId="172" fontId="37" fillId="3" borderId="8" xfId="1" applyNumberFormat="1" applyFont="1" applyFill="1" applyBorder="1" applyAlignment="1" applyProtection="1">
      <alignment horizontal="center" vertical="center"/>
      <protection hidden="1"/>
    </xf>
    <xf numFmtId="172" fontId="37" fillId="3" borderId="12" xfId="1" applyNumberFormat="1" applyFont="1" applyFill="1" applyBorder="1" applyAlignment="1" applyProtection="1">
      <alignment horizontal="center" vertical="center"/>
      <protection hidden="1"/>
    </xf>
    <xf numFmtId="172" fontId="37" fillId="3" borderId="13" xfId="1" applyNumberFormat="1" applyFont="1" applyFill="1" applyBorder="1" applyAlignment="1" applyProtection="1">
      <alignment horizontal="center" vertical="center"/>
      <protection hidden="1"/>
    </xf>
    <xf numFmtId="169" fontId="51" fillId="11" borderId="34" xfId="3" applyNumberFormat="1" applyFont="1" applyFill="1" applyBorder="1" applyAlignment="1">
      <alignment horizontal="left" vertical="center" wrapText="1"/>
    </xf>
    <xf numFmtId="169" fontId="51" fillId="11" borderId="124" xfId="3" applyNumberFormat="1" applyFont="1" applyFill="1" applyBorder="1" applyAlignment="1">
      <alignment horizontal="left" vertical="center" wrapText="1"/>
    </xf>
    <xf numFmtId="170" fontId="53" fillId="11" borderId="124" xfId="3" applyNumberFormat="1" applyFont="1" applyFill="1" applyBorder="1" applyAlignment="1">
      <alignment horizontal="right" vertical="center"/>
    </xf>
    <xf numFmtId="164" fontId="37" fillId="10" borderId="27" xfId="1" applyNumberFormat="1" applyFont="1" applyFill="1" applyBorder="1" applyAlignment="1">
      <alignment horizontal="center" vertical="center"/>
    </xf>
    <xf numFmtId="164" fontId="37" fillId="10" borderId="56" xfId="1" applyNumberFormat="1" applyFont="1" applyFill="1" applyBorder="1" applyAlignment="1">
      <alignment horizontal="center" vertical="center"/>
    </xf>
    <xf numFmtId="171" fontId="52" fillId="10" borderId="27" xfId="1" applyNumberFormat="1" applyFont="1" applyFill="1" applyBorder="1" applyAlignment="1" applyProtection="1">
      <alignment horizontal="center" vertical="center"/>
      <protection hidden="1"/>
    </xf>
    <xf numFmtId="171" fontId="52" fillId="10" borderId="56" xfId="1" applyNumberFormat="1" applyFont="1" applyFill="1" applyBorder="1" applyAlignment="1" applyProtection="1">
      <alignment horizontal="center" vertical="center"/>
      <protection hidden="1"/>
    </xf>
    <xf numFmtId="1" fontId="35" fillId="10" borderId="27" xfId="1" applyNumberFormat="1" applyFont="1" applyFill="1" applyBorder="1" applyAlignment="1" applyProtection="1">
      <alignment horizontal="center" vertical="center"/>
      <protection locked="0"/>
    </xf>
    <xf numFmtId="0" fontId="35" fillId="10" borderId="56" xfId="1" applyFont="1" applyFill="1" applyBorder="1" applyAlignment="1" applyProtection="1">
      <alignment horizontal="center" vertical="center"/>
      <protection locked="0"/>
    </xf>
    <xf numFmtId="172" fontId="37" fillId="10" borderId="27" xfId="1" applyNumberFormat="1" applyFont="1" applyFill="1" applyBorder="1" applyAlignment="1" applyProtection="1">
      <alignment horizontal="center" vertical="center"/>
      <protection hidden="1"/>
    </xf>
    <xf numFmtId="172" fontId="37" fillId="10" borderId="111" xfId="1" applyNumberFormat="1" applyFont="1" applyFill="1" applyBorder="1" applyAlignment="1" applyProtection="1">
      <alignment horizontal="center" vertical="center"/>
      <protection hidden="1"/>
    </xf>
    <xf numFmtId="172" fontId="37" fillId="10" borderId="52" xfId="1" applyNumberFormat="1" applyFont="1" applyFill="1" applyBorder="1" applyAlignment="1" applyProtection="1">
      <alignment horizontal="center" vertical="center"/>
      <protection hidden="1"/>
    </xf>
    <xf numFmtId="169" fontId="57" fillId="3" borderId="9" xfId="1" applyNumberFormat="1" applyFont="1" applyFill="1" applyBorder="1" applyAlignment="1">
      <alignment horizontal="left" vertical="center" wrapText="1"/>
    </xf>
    <xf numFmtId="170" fontId="58" fillId="3" borderId="9" xfId="1" applyNumberFormat="1" applyFont="1" applyFill="1" applyBorder="1" applyAlignment="1">
      <alignment horizontal="right" vertical="center"/>
    </xf>
    <xf numFmtId="164" fontId="59" fillId="3" borderId="129" xfId="1" applyNumberFormat="1" applyFont="1" applyFill="1" applyBorder="1" applyAlignment="1">
      <alignment horizontal="center" vertical="center"/>
    </xf>
    <xf numFmtId="171" fontId="60" fillId="3" borderId="0" xfId="1" applyNumberFormat="1" applyFont="1" applyFill="1" applyAlignment="1" applyProtection="1">
      <alignment horizontal="center" vertical="center"/>
      <protection hidden="1"/>
    </xf>
    <xf numFmtId="0" fontId="20" fillId="3" borderId="0" xfId="1" applyFont="1" applyFill="1" applyAlignment="1" applyProtection="1">
      <alignment horizontal="center" vertical="center"/>
      <protection locked="0"/>
    </xf>
    <xf numFmtId="172" fontId="59" fillId="3" borderId="0" xfId="1" applyNumberFormat="1" applyFont="1" applyFill="1" applyAlignment="1" applyProtection="1">
      <alignment horizontal="center" vertical="center"/>
      <protection hidden="1"/>
    </xf>
    <xf numFmtId="169" fontId="57" fillId="3" borderId="0" xfId="1" applyNumberFormat="1" applyFont="1" applyFill="1" applyAlignment="1">
      <alignment horizontal="left" vertical="center" wrapText="1"/>
    </xf>
    <xf numFmtId="170" fontId="58" fillId="3" borderId="0" xfId="1" applyNumberFormat="1" applyFont="1" applyFill="1" applyAlignment="1">
      <alignment horizontal="right" vertical="center"/>
    </xf>
    <xf numFmtId="164" fontId="59" fillId="3" borderId="128" xfId="1" applyNumberFormat="1" applyFont="1" applyFill="1" applyBorder="1" applyAlignment="1">
      <alignment horizontal="center" vertical="center"/>
    </xf>
    <xf numFmtId="169" fontId="51" fillId="0" borderId="7" xfId="2" applyNumberFormat="1" applyFont="1" applyBorder="1" applyAlignment="1">
      <alignment horizontal="left" vertical="center" wrapText="1"/>
    </xf>
    <xf numFmtId="170" fontId="53" fillId="0" borderId="11" xfId="2" applyNumberFormat="1" applyFont="1" applyBorder="1" applyAlignment="1">
      <alignment horizontal="right" vertical="center"/>
    </xf>
    <xf numFmtId="170" fontId="53" fillId="0" borderId="21" xfId="2" applyNumberFormat="1" applyFont="1" applyBorder="1" applyAlignment="1">
      <alignment horizontal="right" vertical="center"/>
    </xf>
    <xf numFmtId="164" fontId="37" fillId="3" borderId="11" xfId="1" applyNumberFormat="1" applyFont="1" applyFill="1" applyBorder="1" applyAlignment="1">
      <alignment horizontal="center" vertical="center"/>
    </xf>
    <xf numFmtId="164" fontId="37" fillId="3" borderId="21" xfId="1" applyNumberFormat="1" applyFont="1" applyFill="1" applyBorder="1" applyAlignment="1">
      <alignment horizontal="center" vertical="center"/>
    </xf>
    <xf numFmtId="171" fontId="52" fillId="3" borderId="7" xfId="1" applyNumberFormat="1" applyFont="1" applyFill="1" applyBorder="1" applyAlignment="1" applyProtection="1">
      <alignment horizontal="center" vertical="center"/>
      <protection hidden="1"/>
    </xf>
    <xf numFmtId="0" fontId="35" fillId="3" borderId="7" xfId="1" applyFont="1" applyFill="1" applyBorder="1" applyAlignment="1" applyProtection="1">
      <alignment horizontal="center" vertical="center"/>
      <protection locked="0"/>
    </xf>
    <xf numFmtId="172" fontId="37" fillId="3" borderId="11" xfId="1" applyNumberFormat="1" applyFont="1" applyFill="1" applyBorder="1" applyAlignment="1" applyProtection="1">
      <alignment horizontal="center" vertical="center"/>
      <protection hidden="1"/>
    </xf>
    <xf numFmtId="172" fontId="37" fillId="3" borderId="114" xfId="1" applyNumberFormat="1" applyFont="1" applyFill="1" applyBorder="1" applyAlignment="1" applyProtection="1">
      <alignment horizontal="center" vertical="center"/>
      <protection hidden="1"/>
    </xf>
    <xf numFmtId="172" fontId="37" fillId="3" borderId="19" xfId="1" applyNumberFormat="1" applyFont="1" applyFill="1" applyBorder="1" applyAlignment="1" applyProtection="1">
      <alignment horizontal="center" vertical="center"/>
      <protection hidden="1"/>
    </xf>
    <xf numFmtId="169" fontId="51" fillId="0" borderId="3" xfId="2" applyNumberFormat="1" applyFont="1" applyBorder="1" applyAlignment="1">
      <alignment horizontal="left" vertical="center" wrapText="1"/>
    </xf>
    <xf numFmtId="170" fontId="53" fillId="0" borderId="3" xfId="2" applyNumberFormat="1" applyFont="1" applyBorder="1" applyAlignment="1">
      <alignment horizontal="right" vertical="center"/>
    </xf>
    <xf numFmtId="171" fontId="52" fillId="0" borderId="3" xfId="1" applyNumberFormat="1" applyFont="1" applyBorder="1" applyAlignment="1" applyProtection="1">
      <alignment horizontal="center" vertical="center"/>
      <protection hidden="1"/>
    </xf>
    <xf numFmtId="0" fontId="35" fillId="0" borderId="3" xfId="1" applyFont="1" applyBorder="1" applyAlignment="1" applyProtection="1">
      <alignment horizontal="center" vertical="center"/>
      <protection locked="0"/>
    </xf>
    <xf numFmtId="171" fontId="52" fillId="3" borderId="3" xfId="1" applyNumberFormat="1" applyFont="1" applyFill="1" applyBorder="1" applyAlignment="1" applyProtection="1">
      <alignment horizontal="center" vertical="center"/>
      <protection hidden="1"/>
    </xf>
    <xf numFmtId="0" fontId="35" fillId="3" borderId="3" xfId="1" applyFont="1" applyFill="1" applyBorder="1" applyAlignment="1" applyProtection="1">
      <alignment horizontal="center" vertical="center"/>
      <protection locked="0"/>
    </xf>
    <xf numFmtId="169" fontId="54" fillId="6" borderId="3" xfId="2" applyNumberFormat="1" applyFont="1" applyFill="1" applyBorder="1" applyAlignment="1">
      <alignment horizontal="left" vertical="center" wrapText="1"/>
    </xf>
    <xf numFmtId="170" fontId="53" fillId="6" borderId="3" xfId="2" applyNumberFormat="1" applyFont="1" applyFill="1" applyBorder="1" applyAlignment="1">
      <alignment horizontal="right" vertical="center"/>
    </xf>
    <xf numFmtId="164" fontId="37" fillId="7" borderId="8" xfId="1" applyNumberFormat="1" applyFont="1" applyFill="1" applyBorder="1" applyAlignment="1">
      <alignment horizontal="center" vertical="center"/>
    </xf>
    <xf numFmtId="164" fontId="37" fillId="7" borderId="14" xfId="1" applyNumberFormat="1" applyFont="1" applyFill="1" applyBorder="1" applyAlignment="1">
      <alignment horizontal="center" vertical="center"/>
    </xf>
    <xf numFmtId="171" fontId="52" fillId="7" borderId="3" xfId="1" applyNumberFormat="1" applyFont="1" applyFill="1" applyBorder="1" applyAlignment="1" applyProtection="1">
      <alignment horizontal="center" vertical="center"/>
      <protection hidden="1"/>
    </xf>
    <xf numFmtId="0" fontId="35" fillId="7" borderId="3" xfId="1" applyFont="1" applyFill="1" applyBorder="1" applyAlignment="1" applyProtection="1">
      <alignment horizontal="center" vertical="center"/>
      <protection locked="0"/>
    </xf>
    <xf numFmtId="172" fontId="37" fillId="7" borderId="8" xfId="1" applyNumberFormat="1" applyFont="1" applyFill="1" applyBorder="1" applyAlignment="1" applyProtection="1">
      <alignment horizontal="center" vertical="center"/>
      <protection hidden="1"/>
    </xf>
    <xf numFmtId="172" fontId="37" fillId="7" borderId="12" xfId="1" applyNumberFormat="1" applyFont="1" applyFill="1" applyBorder="1" applyAlignment="1" applyProtection="1">
      <alignment horizontal="center" vertical="center"/>
      <protection hidden="1"/>
    </xf>
    <xf numFmtId="172" fontId="37" fillId="7" borderId="13" xfId="1" applyNumberFormat="1" applyFont="1" applyFill="1" applyBorder="1" applyAlignment="1" applyProtection="1">
      <alignment horizontal="center" vertical="center"/>
      <protection hidden="1"/>
    </xf>
    <xf numFmtId="169" fontId="51" fillId="6" borderId="3" xfId="2" applyNumberFormat="1" applyFont="1" applyFill="1" applyBorder="1" applyAlignment="1">
      <alignment horizontal="left" vertical="center" wrapText="1"/>
    </xf>
    <xf numFmtId="169" fontId="51" fillId="0" borderId="34" xfId="2" applyNumberFormat="1" applyFont="1" applyBorder="1" applyAlignment="1">
      <alignment horizontal="left" vertical="center" wrapText="1"/>
    </xf>
    <xf numFmtId="170" fontId="53" fillId="0" borderId="34" xfId="2" applyNumberFormat="1" applyFont="1" applyBorder="1" applyAlignment="1">
      <alignment horizontal="right" vertical="center"/>
    </xf>
    <xf numFmtId="164" fontId="37" fillId="3" borderId="94" xfId="1" applyNumberFormat="1" applyFont="1" applyFill="1" applyBorder="1" applyAlignment="1">
      <alignment horizontal="center" vertical="center"/>
    </xf>
    <xf numFmtId="164" fontId="37" fillId="3" borderId="96" xfId="1" applyNumberFormat="1" applyFont="1" applyFill="1" applyBorder="1" applyAlignment="1">
      <alignment horizontal="center" vertical="center"/>
    </xf>
    <xf numFmtId="171" fontId="52" fillId="3" borderId="97" xfId="1" applyNumberFormat="1" applyFont="1" applyFill="1" applyBorder="1" applyAlignment="1" applyProtection="1">
      <alignment horizontal="center" vertical="center"/>
      <protection hidden="1"/>
    </xf>
    <xf numFmtId="0" fontId="35" fillId="3" borderId="97" xfId="1" applyFont="1" applyFill="1" applyBorder="1" applyAlignment="1" applyProtection="1">
      <alignment horizontal="center" vertical="center"/>
      <protection locked="0"/>
    </xf>
    <xf numFmtId="172" fontId="37" fillId="3" borderId="94" xfId="1" applyNumberFormat="1" applyFont="1" applyFill="1" applyBorder="1" applyAlignment="1" applyProtection="1">
      <alignment horizontal="center" vertical="center"/>
      <protection hidden="1"/>
    </xf>
    <xf numFmtId="172" fontId="37" fillId="3" borderId="113" xfId="1" applyNumberFormat="1" applyFont="1" applyFill="1" applyBorder="1" applyAlignment="1" applyProtection="1">
      <alignment horizontal="center" vertical="center"/>
      <protection hidden="1"/>
    </xf>
    <xf numFmtId="172" fontId="37" fillId="3" borderId="100" xfId="1" applyNumberFormat="1" applyFont="1" applyFill="1" applyBorder="1" applyAlignment="1" applyProtection="1">
      <alignment horizontal="center" vertical="center"/>
      <protection hidden="1"/>
    </xf>
    <xf numFmtId="169" fontId="51" fillId="6" borderId="81" xfId="2" applyNumberFormat="1" applyFont="1" applyFill="1" applyBorder="1" applyAlignment="1">
      <alignment horizontal="left" vertical="center" wrapText="1"/>
    </xf>
    <xf numFmtId="170" fontId="56" fillId="6" borderId="81" xfId="2" applyNumberFormat="1" applyFont="1" applyFill="1" applyBorder="1" applyAlignment="1">
      <alignment horizontal="right" vertical="center"/>
    </xf>
    <xf numFmtId="164" fontId="35" fillId="7" borderId="86" xfId="1" applyNumberFormat="1" applyFont="1" applyFill="1" applyBorder="1" applyAlignment="1">
      <alignment horizontal="center" vertical="center"/>
    </xf>
    <xf numFmtId="164" fontId="35" fillId="7" borderId="88" xfId="1" applyNumberFormat="1" applyFont="1" applyFill="1" applyBorder="1" applyAlignment="1">
      <alignment horizontal="center" vertical="center"/>
    </xf>
    <xf numFmtId="171" fontId="55" fillId="7" borderId="89" xfId="1" applyNumberFormat="1" applyFont="1" applyFill="1" applyBorder="1" applyAlignment="1" applyProtection="1">
      <alignment horizontal="center" vertical="center"/>
      <protection hidden="1"/>
    </xf>
    <xf numFmtId="0" fontId="35" fillId="7" borderId="89" xfId="1" applyFont="1" applyFill="1" applyBorder="1" applyAlignment="1" applyProtection="1">
      <alignment horizontal="center" vertical="center"/>
      <protection locked="0"/>
    </xf>
    <xf numFmtId="172" fontId="35" fillId="7" borderId="86" xfId="1" applyNumberFormat="1" applyFont="1" applyFill="1" applyBorder="1" applyAlignment="1" applyProtection="1">
      <alignment horizontal="center" vertical="center"/>
      <protection hidden="1"/>
    </xf>
    <xf numFmtId="172" fontId="35" fillId="7" borderId="112" xfId="1" applyNumberFormat="1" applyFont="1" applyFill="1" applyBorder="1" applyAlignment="1" applyProtection="1">
      <alignment horizontal="center" vertical="center"/>
      <protection hidden="1"/>
    </xf>
    <xf numFmtId="172" fontId="35" fillId="7" borderId="92" xfId="1" applyNumberFormat="1" applyFont="1" applyFill="1" applyBorder="1" applyAlignment="1" applyProtection="1">
      <alignment horizontal="center" vertical="center"/>
      <protection hidden="1"/>
    </xf>
    <xf numFmtId="169" fontId="54" fillId="6" borderId="34" xfId="2" applyNumberFormat="1" applyFont="1" applyFill="1" applyBorder="1" applyAlignment="1">
      <alignment horizontal="left" vertical="center" wrapText="1"/>
    </xf>
    <xf numFmtId="170" fontId="53" fillId="6" borderId="34" xfId="2" applyNumberFormat="1" applyFont="1" applyFill="1" applyBorder="1" applyAlignment="1">
      <alignment horizontal="right" vertical="center"/>
    </xf>
    <xf numFmtId="164" fontId="37" fillId="7" borderId="94" xfId="1" applyNumberFormat="1" applyFont="1" applyFill="1" applyBorder="1" applyAlignment="1">
      <alignment horizontal="center" vertical="center"/>
    </xf>
    <xf numFmtId="164" fontId="37" fillId="7" borderId="96" xfId="1" applyNumberFormat="1" applyFont="1" applyFill="1" applyBorder="1" applyAlignment="1">
      <alignment horizontal="center" vertical="center"/>
    </xf>
    <xf numFmtId="171" fontId="52" fillId="7" borderId="97" xfId="1" applyNumberFormat="1" applyFont="1" applyFill="1" applyBorder="1" applyAlignment="1" applyProtection="1">
      <alignment horizontal="center" vertical="center"/>
      <protection hidden="1"/>
    </xf>
    <xf numFmtId="0" fontId="35" fillId="7" borderId="97" xfId="1" applyFont="1" applyFill="1" applyBorder="1" applyAlignment="1" applyProtection="1">
      <alignment horizontal="center" vertical="center"/>
      <protection locked="0"/>
    </xf>
    <xf numFmtId="172" fontId="37" fillId="7" borderId="94" xfId="1" applyNumberFormat="1" applyFont="1" applyFill="1" applyBorder="1" applyAlignment="1" applyProtection="1">
      <alignment horizontal="center" vertical="center"/>
      <protection hidden="1"/>
    </xf>
    <xf numFmtId="172" fontId="37" fillId="7" borderId="113" xfId="1" applyNumberFormat="1" applyFont="1" applyFill="1" applyBorder="1" applyAlignment="1" applyProtection="1">
      <alignment horizontal="center" vertical="center"/>
      <protection hidden="1"/>
    </xf>
    <xf numFmtId="172" fontId="37" fillId="7" borderId="100" xfId="1" applyNumberFormat="1" applyFont="1" applyFill="1" applyBorder="1" applyAlignment="1" applyProtection="1">
      <alignment horizontal="center" vertical="center"/>
      <protection hidden="1"/>
    </xf>
    <xf numFmtId="169" fontId="51" fillId="0" borderId="81" xfId="2" applyNumberFormat="1" applyFont="1" applyBorder="1" applyAlignment="1">
      <alignment horizontal="left" vertical="center" wrapText="1"/>
    </xf>
    <xf numFmtId="170" fontId="53" fillId="0" borderId="79" xfId="2" applyNumberFormat="1" applyFont="1" applyBorder="1" applyAlignment="1">
      <alignment horizontal="right" vertical="center"/>
    </xf>
    <xf numFmtId="170" fontId="53" fillId="0" borderId="80" xfId="2" applyNumberFormat="1" applyFont="1" applyBorder="1" applyAlignment="1">
      <alignment horizontal="right" vertical="center"/>
    </xf>
    <xf numFmtId="164" fontId="37" fillId="3" borderId="86" xfId="1" applyNumberFormat="1" applyFont="1" applyFill="1" applyBorder="1" applyAlignment="1">
      <alignment horizontal="center" vertical="center"/>
    </xf>
    <xf numFmtId="164" fontId="37" fillId="3" borderId="88" xfId="1" applyNumberFormat="1" applyFont="1" applyFill="1" applyBorder="1" applyAlignment="1">
      <alignment horizontal="center" vertical="center"/>
    </xf>
    <xf numFmtId="171" fontId="52" fillId="3" borderId="89" xfId="1" applyNumberFormat="1" applyFont="1" applyFill="1" applyBorder="1" applyAlignment="1" applyProtection="1">
      <alignment horizontal="center" vertical="center"/>
      <protection hidden="1"/>
    </xf>
    <xf numFmtId="0" fontId="35" fillId="3" borderId="89" xfId="1" applyFont="1" applyFill="1" applyBorder="1" applyAlignment="1" applyProtection="1">
      <alignment horizontal="center" vertical="center"/>
      <protection locked="0"/>
    </xf>
    <xf numFmtId="172" fontId="37" fillId="3" borderId="86" xfId="1" applyNumberFormat="1" applyFont="1" applyFill="1" applyBorder="1" applyAlignment="1" applyProtection="1">
      <alignment horizontal="center" vertical="center"/>
      <protection hidden="1"/>
    </xf>
    <xf numFmtId="172" fontId="37" fillId="3" borderId="112" xfId="1" applyNumberFormat="1" applyFont="1" applyFill="1" applyBorder="1" applyAlignment="1" applyProtection="1">
      <alignment horizontal="center" vertical="center"/>
      <protection hidden="1"/>
    </xf>
    <xf numFmtId="172" fontId="37" fillId="3" borderId="92" xfId="1" applyNumberFormat="1" applyFont="1" applyFill="1" applyBorder="1" applyAlignment="1" applyProtection="1">
      <alignment horizontal="center" vertical="center"/>
      <protection hidden="1"/>
    </xf>
    <xf numFmtId="169" fontId="37" fillId="6" borderId="3" xfId="2" applyNumberFormat="1" applyFont="1" applyFill="1" applyBorder="1" applyAlignment="1">
      <alignment horizontal="left" vertical="center" wrapText="1"/>
    </xf>
    <xf numFmtId="170" fontId="53" fillId="0" borderId="8" xfId="2" applyNumberFormat="1" applyFont="1" applyBorder="1" applyAlignment="1">
      <alignment horizontal="right" vertical="center"/>
    </xf>
    <xf numFmtId="170" fontId="53" fillId="0" borderId="14" xfId="2" applyNumberFormat="1" applyFont="1" applyBorder="1" applyAlignment="1">
      <alignment horizontal="right" vertical="center"/>
    </xf>
    <xf numFmtId="170" fontId="53" fillId="6" borderId="8" xfId="2" applyNumberFormat="1" applyFont="1" applyFill="1" applyBorder="1" applyAlignment="1">
      <alignment horizontal="right" vertical="center"/>
    </xf>
    <xf numFmtId="170" fontId="53" fillId="6" borderId="14" xfId="2" applyNumberFormat="1" applyFont="1" applyFill="1" applyBorder="1" applyAlignment="1">
      <alignment horizontal="right" vertical="center"/>
    </xf>
    <xf numFmtId="170" fontId="53" fillId="0" borderId="61" xfId="2" applyNumberFormat="1" applyFont="1" applyBorder="1" applyAlignment="1">
      <alignment horizontal="right" vertical="center"/>
    </xf>
    <xf numFmtId="170" fontId="53" fillId="0" borderId="74" xfId="2" applyNumberFormat="1" applyFont="1" applyBorder="1" applyAlignment="1">
      <alignment horizontal="right" vertical="center"/>
    </xf>
    <xf numFmtId="0" fontId="35" fillId="3" borderId="94" xfId="1" applyFont="1" applyFill="1" applyBorder="1" applyAlignment="1" applyProtection="1">
      <alignment horizontal="center" vertical="center"/>
      <protection locked="0"/>
    </xf>
    <xf numFmtId="0" fontId="35" fillId="3" borderId="96" xfId="1" applyFont="1" applyFill="1" applyBorder="1" applyAlignment="1" applyProtection="1">
      <alignment horizontal="center" vertical="center"/>
      <protection locked="0"/>
    </xf>
    <xf numFmtId="169" fontId="37" fillId="6" borderId="81" xfId="2" applyNumberFormat="1" applyFont="1" applyFill="1" applyBorder="1" applyAlignment="1">
      <alignment horizontal="left" vertical="center" wrapText="1"/>
    </xf>
    <xf numFmtId="170" fontId="53" fillId="6" borderId="81" xfId="2" applyNumberFormat="1" applyFont="1" applyFill="1" applyBorder="1" applyAlignment="1">
      <alignment horizontal="right" vertical="center"/>
    </xf>
    <xf numFmtId="164" fontId="37" fillId="7" borderId="86" xfId="1" applyNumberFormat="1" applyFont="1" applyFill="1" applyBorder="1" applyAlignment="1">
      <alignment horizontal="center" vertical="center"/>
    </xf>
    <xf numFmtId="164" fontId="37" fillId="7" borderId="88" xfId="1" applyNumberFormat="1" applyFont="1" applyFill="1" applyBorder="1" applyAlignment="1">
      <alignment horizontal="center" vertical="center"/>
    </xf>
    <xf numFmtId="171" fontId="52" fillId="7" borderId="89" xfId="1" applyNumberFormat="1" applyFont="1" applyFill="1" applyBorder="1" applyAlignment="1" applyProtection="1">
      <alignment horizontal="center" vertical="center"/>
      <protection hidden="1"/>
    </xf>
    <xf numFmtId="172" fontId="37" fillId="7" borderId="86" xfId="1" applyNumberFormat="1" applyFont="1" applyFill="1" applyBorder="1" applyAlignment="1" applyProtection="1">
      <alignment horizontal="center" vertical="center"/>
      <protection hidden="1"/>
    </xf>
    <xf numFmtId="172" fontId="37" fillId="7" borderId="112" xfId="1" applyNumberFormat="1" applyFont="1" applyFill="1" applyBorder="1" applyAlignment="1" applyProtection="1">
      <alignment horizontal="center" vertical="center"/>
      <protection hidden="1"/>
    </xf>
    <xf numFmtId="172" fontId="37" fillId="7" borderId="92" xfId="1" applyNumberFormat="1" applyFont="1" applyFill="1" applyBorder="1" applyAlignment="1" applyProtection="1">
      <alignment horizontal="center" vertical="center"/>
      <protection hidden="1"/>
    </xf>
    <xf numFmtId="169" fontId="37" fillId="0" borderId="3" xfId="2" applyNumberFormat="1" applyFont="1" applyBorder="1" applyAlignment="1">
      <alignment horizontal="left" vertical="center" wrapText="1"/>
    </xf>
    <xf numFmtId="170" fontId="56" fillId="0" borderId="3" xfId="2" applyNumberFormat="1" applyFont="1" applyBorder="1" applyAlignment="1">
      <alignment horizontal="right" vertical="center"/>
    </xf>
    <xf numFmtId="164" fontId="35" fillId="3" borderId="8" xfId="1" applyNumberFormat="1" applyFont="1" applyFill="1" applyBorder="1" applyAlignment="1">
      <alignment horizontal="center" vertical="center"/>
    </xf>
    <xf numFmtId="164" fontId="35" fillId="3" borderId="14" xfId="1" applyNumberFormat="1" applyFont="1" applyFill="1" applyBorder="1" applyAlignment="1">
      <alignment horizontal="center" vertical="center"/>
    </xf>
    <xf numFmtId="171" fontId="55" fillId="3" borderId="3" xfId="1" applyNumberFormat="1" applyFont="1" applyFill="1" applyBorder="1" applyAlignment="1" applyProtection="1">
      <alignment horizontal="center" vertical="center"/>
      <protection hidden="1"/>
    </xf>
    <xf numFmtId="172" fontId="35" fillId="3" borderId="8" xfId="1" applyNumberFormat="1" applyFont="1" applyFill="1" applyBorder="1" applyAlignment="1" applyProtection="1">
      <alignment horizontal="center" vertical="center"/>
      <protection hidden="1"/>
    </xf>
    <xf numFmtId="172" fontId="35" fillId="3" borderId="12" xfId="1" applyNumberFormat="1" applyFont="1" applyFill="1" applyBorder="1" applyAlignment="1" applyProtection="1">
      <alignment horizontal="center" vertical="center"/>
      <protection hidden="1"/>
    </xf>
    <xf numFmtId="172" fontId="35" fillId="3" borderId="13" xfId="1" applyNumberFormat="1" applyFont="1" applyFill="1" applyBorder="1" applyAlignment="1" applyProtection="1">
      <alignment horizontal="center" vertical="center"/>
      <protection hidden="1"/>
    </xf>
    <xf numFmtId="0" fontId="48" fillId="2" borderId="109" xfId="1" applyFont="1" applyFill="1" applyBorder="1" applyAlignment="1">
      <alignment horizontal="center"/>
    </xf>
    <xf numFmtId="0" fontId="42" fillId="2" borderId="109" xfId="1" applyFont="1" applyFill="1" applyBorder="1" applyAlignment="1">
      <alignment horizontal="center"/>
    </xf>
    <xf numFmtId="0" fontId="19" fillId="3" borderId="25" xfId="1" applyFont="1" applyFill="1" applyBorder="1" applyAlignment="1">
      <alignment horizontal="center" vertical="center"/>
    </xf>
    <xf numFmtId="0" fontId="19" fillId="3" borderId="23" xfId="1" applyFont="1" applyFill="1" applyBorder="1" applyAlignment="1">
      <alignment horizontal="center" vertical="center"/>
    </xf>
    <xf numFmtId="0" fontId="19" fillId="3" borderId="26" xfId="1" applyFont="1" applyFill="1" applyBorder="1" applyAlignment="1">
      <alignment horizontal="center" vertical="center"/>
    </xf>
    <xf numFmtId="164" fontId="37" fillId="6" borderId="8" xfId="1" applyNumberFormat="1" applyFont="1" applyFill="1" applyBorder="1" applyAlignment="1">
      <alignment horizontal="center" vertical="center"/>
    </xf>
    <xf numFmtId="164" fontId="37" fillId="6" borderId="14" xfId="1" applyNumberFormat="1" applyFont="1" applyFill="1" applyBorder="1" applyAlignment="1">
      <alignment horizontal="center" vertical="center"/>
    </xf>
    <xf numFmtId="171" fontId="52" fillId="6" borderId="3" xfId="1" applyNumberFormat="1" applyFont="1" applyFill="1" applyBorder="1" applyAlignment="1" applyProtection="1">
      <alignment horizontal="center" vertical="center"/>
      <protection hidden="1"/>
    </xf>
    <xf numFmtId="0" fontId="35" fillId="6" borderId="3" xfId="1" applyFont="1" applyFill="1" applyBorder="1" applyAlignment="1" applyProtection="1">
      <alignment horizontal="center" vertical="center"/>
      <protection locked="0"/>
    </xf>
    <xf numFmtId="172" fontId="37" fillId="6" borderId="8" xfId="1" applyNumberFormat="1" applyFont="1" applyFill="1" applyBorder="1" applyAlignment="1" applyProtection="1">
      <alignment horizontal="center" vertical="center"/>
      <protection hidden="1"/>
    </xf>
    <xf numFmtId="172" fontId="37" fillId="6" borderId="12" xfId="1" applyNumberFormat="1" applyFont="1" applyFill="1" applyBorder="1" applyAlignment="1" applyProtection="1">
      <alignment horizontal="center" vertical="center"/>
      <protection hidden="1"/>
    </xf>
    <xf numFmtId="172" fontId="37" fillId="6" borderId="13" xfId="1" applyNumberFormat="1" applyFont="1" applyFill="1" applyBorder="1" applyAlignment="1" applyProtection="1">
      <alignment horizontal="center" vertical="center"/>
      <protection hidden="1"/>
    </xf>
    <xf numFmtId="171" fontId="52" fillId="2" borderId="3" xfId="1" applyNumberFormat="1" applyFont="1" applyFill="1" applyBorder="1" applyAlignment="1" applyProtection="1">
      <alignment horizontal="center" vertical="center"/>
      <protection hidden="1"/>
    </xf>
    <xf numFmtId="172" fontId="37" fillId="2" borderId="8" xfId="1" applyNumberFormat="1" applyFont="1" applyFill="1" applyBorder="1" applyAlignment="1" applyProtection="1">
      <alignment horizontal="center" vertical="center"/>
      <protection hidden="1"/>
    </xf>
    <xf numFmtId="172" fontId="37" fillId="2" borderId="12" xfId="1" applyNumberFormat="1" applyFont="1" applyFill="1" applyBorder="1" applyAlignment="1" applyProtection="1">
      <alignment horizontal="center" vertical="center"/>
      <protection hidden="1"/>
    </xf>
    <xf numFmtId="172" fontId="37" fillId="2" borderId="13" xfId="1" applyNumberFormat="1" applyFont="1" applyFill="1" applyBorder="1" applyAlignment="1" applyProtection="1">
      <alignment horizontal="center" vertical="center"/>
      <protection hidden="1"/>
    </xf>
    <xf numFmtId="0" fontId="40" fillId="12" borderId="0" xfId="1" applyFont="1" applyFill="1" applyAlignment="1">
      <alignment horizontal="center" vertical="center"/>
    </xf>
    <xf numFmtId="0" fontId="41" fillId="2" borderId="101" xfId="1" applyFont="1" applyFill="1" applyBorder="1" applyAlignment="1">
      <alignment horizontal="center" vertical="center"/>
    </xf>
    <xf numFmtId="0" fontId="41" fillId="2" borderId="102" xfId="1" applyFont="1" applyFill="1" applyBorder="1" applyAlignment="1">
      <alignment horizontal="center" vertical="center"/>
    </xf>
    <xf numFmtId="0" fontId="41" fillId="2" borderId="103" xfId="1" applyFont="1" applyFill="1" applyBorder="1" applyAlignment="1">
      <alignment horizontal="center" vertical="center"/>
    </xf>
    <xf numFmtId="0" fontId="41" fillId="2" borderId="104" xfId="1" applyFont="1" applyFill="1" applyBorder="1" applyAlignment="1">
      <alignment horizontal="center" vertical="center"/>
    </xf>
    <xf numFmtId="0" fontId="41" fillId="2" borderId="0" xfId="1" applyFont="1" applyFill="1" applyAlignment="1">
      <alignment horizontal="center" vertical="center"/>
    </xf>
    <xf numFmtId="0" fontId="41" fillId="2" borderId="105" xfId="1" applyFont="1" applyFill="1" applyBorder="1" applyAlignment="1">
      <alignment horizontal="center" vertical="center"/>
    </xf>
    <xf numFmtId="0" fontId="41" fillId="2" borderId="106" xfId="1" applyFont="1" applyFill="1" applyBorder="1" applyAlignment="1">
      <alignment horizontal="center" vertical="center"/>
    </xf>
    <xf numFmtId="0" fontId="41" fillId="2" borderId="107" xfId="1" applyFont="1" applyFill="1" applyBorder="1" applyAlignment="1">
      <alignment horizontal="center" vertical="center"/>
    </xf>
    <xf numFmtId="0" fontId="41" fillId="2" borderId="108" xfId="1" applyFont="1" applyFill="1" applyBorder="1" applyAlignment="1">
      <alignment horizontal="center" vertical="center"/>
    </xf>
    <xf numFmtId="0" fontId="44" fillId="3" borderId="0" xfId="1" applyFont="1" applyFill="1" applyAlignment="1">
      <alignment horizontal="center"/>
    </xf>
    <xf numFmtId="0" fontId="44" fillId="2" borderId="9" xfId="1" applyFont="1" applyFill="1" applyBorder="1" applyAlignment="1" applyProtection="1">
      <alignment horizontal="left"/>
      <protection locked="0"/>
    </xf>
    <xf numFmtId="0" fontId="42" fillId="3" borderId="15" xfId="1" applyFont="1" applyFill="1" applyBorder="1" applyAlignment="1">
      <alignment horizontal="left"/>
    </xf>
    <xf numFmtId="0" fontId="43" fillId="2" borderId="9" xfId="1" applyFont="1" applyFill="1" applyBorder="1" applyAlignment="1">
      <alignment horizontal="center"/>
    </xf>
    <xf numFmtId="169" fontId="51" fillId="6" borderId="2" xfId="2" applyNumberFormat="1" applyFont="1" applyFill="1" applyBorder="1" applyAlignment="1">
      <alignment horizontal="left" vertical="center" wrapText="1"/>
    </xf>
    <xf numFmtId="169" fontId="37" fillId="6" borderId="2" xfId="2" applyNumberFormat="1" applyFont="1" applyFill="1" applyBorder="1" applyAlignment="1">
      <alignment horizontal="left" vertical="center" wrapText="1"/>
    </xf>
    <xf numFmtId="170" fontId="53" fillId="6" borderId="2" xfId="2" applyNumberFormat="1" applyFont="1" applyFill="1" applyBorder="1" applyAlignment="1">
      <alignment horizontal="right" vertical="center"/>
    </xf>
    <xf numFmtId="164" fontId="37" fillId="6" borderId="2" xfId="1" applyNumberFormat="1" applyFont="1" applyFill="1" applyBorder="1" applyAlignment="1">
      <alignment horizontal="center" vertical="center"/>
    </xf>
    <xf numFmtId="171" fontId="52" fillId="6" borderId="2" xfId="1" applyNumberFormat="1" applyFont="1" applyFill="1" applyBorder="1" applyAlignment="1" applyProtection="1">
      <alignment horizontal="center" vertical="center"/>
      <protection hidden="1"/>
    </xf>
    <xf numFmtId="1" fontId="35" fillId="6" borderId="27" xfId="1" applyNumberFormat="1" applyFont="1" applyFill="1" applyBorder="1" applyAlignment="1" applyProtection="1">
      <alignment horizontal="center" vertical="center"/>
      <protection locked="0"/>
    </xf>
    <xf numFmtId="0" fontId="35" fillId="6" borderId="56" xfId="1" applyFont="1" applyFill="1" applyBorder="1" applyAlignment="1" applyProtection="1">
      <alignment horizontal="center" vertical="center"/>
      <protection locked="0"/>
    </xf>
    <xf numFmtId="172" fontId="37" fillId="6" borderId="27" xfId="1" applyNumberFormat="1" applyFont="1" applyFill="1" applyBorder="1" applyAlignment="1" applyProtection="1">
      <alignment horizontal="center" vertical="center"/>
      <protection hidden="1"/>
    </xf>
    <xf numFmtId="172" fontId="37" fillId="6" borderId="111" xfId="1" applyNumberFormat="1" applyFont="1" applyFill="1" applyBorder="1" applyAlignment="1" applyProtection="1">
      <alignment horizontal="center" vertical="center"/>
      <protection hidden="1"/>
    </xf>
    <xf numFmtId="172" fontId="37" fillId="6" borderId="52" xfId="1" applyNumberFormat="1" applyFont="1" applyFill="1" applyBorder="1" applyAlignment="1" applyProtection="1">
      <alignment horizontal="center" vertical="center"/>
      <protection hidden="1"/>
    </xf>
    <xf numFmtId="0" fontId="46" fillId="2" borderId="9" xfId="1" applyFont="1" applyFill="1" applyBorder="1" applyAlignment="1">
      <alignment horizontal="center"/>
    </xf>
    <xf numFmtId="0" fontId="47" fillId="3" borderId="0" xfId="1" applyFont="1" applyFill="1" applyAlignment="1">
      <alignment horizontal="center"/>
    </xf>
  </cellXfs>
  <cellStyles count="4">
    <cellStyle name="Normal" xfId="0" builtinId="0"/>
    <cellStyle name="Normal 2" xfId="1"/>
    <cellStyle name="Normal 3" xfId="2"/>
    <cellStyle name="Normal 3 2" xfId="3"/>
  </cellStyles>
  <dxfs count="0"/>
  <tableStyles count="0" defaultTableStyle="TableStyleMedium2" defaultPivotStyle="PivotStyleLight16"/>
  <colors>
    <mruColors>
      <color rgb="FFFF9999"/>
      <color rgb="FFE00702"/>
      <color rgb="FFA55FA6"/>
      <color rgb="FFCC3399"/>
      <color rgb="FFDABFDB"/>
      <color rgb="FFDDC4DE"/>
      <color rgb="FF663300"/>
      <color rgb="FFFFFFCC"/>
      <color rgb="FF8CC643"/>
      <color rgb="FFFFE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95250</xdr:colOff>
      <xdr:row>11</xdr:row>
      <xdr:rowOff>0</xdr:rowOff>
    </xdr:from>
    <xdr:to>
      <xdr:col>35</xdr:col>
      <xdr:colOff>114300</xdr:colOff>
      <xdr:row>53</xdr:row>
      <xdr:rowOff>104775</xdr:rowOff>
    </xdr:to>
    <xdr:sp macro="" textlink="">
      <xdr:nvSpPr>
        <xdr:cNvPr id="24" name="Text Box 751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4687550" y="1695450"/>
          <a:ext cx="361950" cy="10934700"/>
        </a:xfrm>
        <a:prstGeom prst="rect">
          <a:avLst/>
        </a:prstGeom>
        <a:noFill/>
        <a:ln w="9525">
          <a:solidFill>
            <a:srgbClr val="993300"/>
          </a:solidFill>
          <a:miter lim="800000"/>
          <a:headEnd/>
          <a:tailEnd/>
        </a:ln>
      </xdr:spPr>
      <xdr:txBody>
        <a:bodyPr vertOverflow="clip" vert="vert270" wrap="square" lIns="0" tIns="0" rIns="0" bIns="0" anchor="ctr" upright="1"/>
        <a:lstStyle/>
        <a:p>
          <a:pPr algn="ctr" rtl="0">
            <a:defRPr sz="1000"/>
          </a:pPr>
          <a:r>
            <a:rPr lang="fr-FR" sz="800" b="0" i="0" u="none" strike="noStrike" baseline="0">
              <a:solidFill>
                <a:srgbClr val="663300"/>
              </a:solidFill>
              <a:latin typeface="+mn-lt"/>
              <a:cs typeface="Times New Roman"/>
            </a:rPr>
            <a:t>Conditions Générales de Vente consultables sur le www.bijou.com ou sur simple demande : infos@bijou.com - 05 55 08 30 00 - Voir poids nets, prix au kilo et liste d'ingrédients sur le catalogue - *Chocolats de couverture et pépites </a:t>
          </a:r>
          <a:endParaRPr lang="fr-FR" sz="800" b="0" i="0" u="sng" strike="noStrike" baseline="0">
            <a:solidFill>
              <a:srgbClr val="663300"/>
            </a:solidFill>
            <a:latin typeface="+mn-lt"/>
            <a:cs typeface="Times New Roman"/>
          </a:endParaRPr>
        </a:p>
      </xdr:txBody>
    </xdr:sp>
    <xdr:clientData/>
  </xdr:twoCellAnchor>
  <xdr:twoCellAnchor>
    <xdr:from>
      <xdr:col>29</xdr:col>
      <xdr:colOff>847725</xdr:colOff>
      <xdr:row>50</xdr:row>
      <xdr:rowOff>38100</xdr:rowOff>
    </xdr:from>
    <xdr:to>
      <xdr:col>32</xdr:col>
      <xdr:colOff>142875</xdr:colOff>
      <xdr:row>51</xdr:row>
      <xdr:rowOff>152400</xdr:rowOff>
    </xdr:to>
    <xdr:sp macro="" textlink="">
      <xdr:nvSpPr>
        <xdr:cNvPr id="25" name="Text Box 105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3763625" y="11877675"/>
          <a:ext cx="7905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8000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69</xdr:col>
      <xdr:colOff>47625</xdr:colOff>
      <xdr:row>11</xdr:row>
      <xdr:rowOff>0</xdr:rowOff>
    </xdr:from>
    <xdr:to>
      <xdr:col>69</xdr:col>
      <xdr:colOff>390525</xdr:colOff>
      <xdr:row>53</xdr:row>
      <xdr:rowOff>104775</xdr:rowOff>
    </xdr:to>
    <xdr:sp macro="" textlink="">
      <xdr:nvSpPr>
        <xdr:cNvPr id="27" name="Text Box 751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31346775" y="1704975"/>
          <a:ext cx="342900" cy="10953750"/>
        </a:xfrm>
        <a:prstGeom prst="rect">
          <a:avLst/>
        </a:prstGeom>
        <a:noFill/>
        <a:ln w="9525">
          <a:solidFill>
            <a:srgbClr val="993300"/>
          </a:solidFill>
          <a:miter lim="800000"/>
          <a:headEnd/>
          <a:tailEnd/>
        </a:ln>
      </xdr:spPr>
      <xdr:txBody>
        <a:bodyPr vertOverflow="clip" vert="vert270" wrap="square" lIns="0" tIns="0" rIns="0" bIns="0" anchor="ctr" upright="1"/>
        <a:lstStyle/>
        <a:p>
          <a:pPr algn="ctr" rtl="0"/>
          <a:r>
            <a:rPr lang="fr-FR" sz="800" b="0" i="0" baseline="0">
              <a:solidFill>
                <a:schemeClr val="accent2">
                  <a:lumMod val="50000"/>
                </a:schemeClr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Conditions Générales de Vente consultables sur le www.bijou.com ou sur simple demande : infos@bijou.com - 05 55 08 30 00 - Voir poids nets, prix au kilo et liste d'ingrédients sur le catalogue - *Chocolats de couverture et pépites </a:t>
          </a:r>
          <a:endParaRPr lang="fr-FR" sz="800">
            <a:solidFill>
              <a:schemeClr val="accent2">
                <a:lumMod val="50000"/>
              </a:schemeClr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64</xdr:col>
      <xdr:colOff>0</xdr:colOff>
      <xdr:row>50</xdr:row>
      <xdr:rowOff>38100</xdr:rowOff>
    </xdr:from>
    <xdr:to>
      <xdr:col>66</xdr:col>
      <xdr:colOff>28575</xdr:colOff>
      <xdr:row>51</xdr:row>
      <xdr:rowOff>152400</xdr:rowOff>
    </xdr:to>
    <xdr:sp macro="" textlink="">
      <xdr:nvSpPr>
        <xdr:cNvPr id="28" name="Text Box 105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28984575" y="11906250"/>
          <a:ext cx="1457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8000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104</xdr:col>
      <xdr:colOff>47625</xdr:colOff>
      <xdr:row>11</xdr:row>
      <xdr:rowOff>0</xdr:rowOff>
    </xdr:from>
    <xdr:to>
      <xdr:col>104</xdr:col>
      <xdr:colOff>390525</xdr:colOff>
      <xdr:row>53</xdr:row>
      <xdr:rowOff>104775</xdr:rowOff>
    </xdr:to>
    <xdr:sp macro="" textlink="">
      <xdr:nvSpPr>
        <xdr:cNvPr id="30" name="Text Box 751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31784925" y="1704975"/>
          <a:ext cx="342900" cy="10953750"/>
        </a:xfrm>
        <a:prstGeom prst="rect">
          <a:avLst/>
        </a:prstGeom>
        <a:noFill/>
        <a:ln w="9525">
          <a:solidFill>
            <a:srgbClr val="993300"/>
          </a:solidFill>
          <a:miter lim="800000"/>
          <a:headEnd/>
          <a:tailEnd/>
        </a:ln>
      </xdr:spPr>
      <xdr:txBody>
        <a:bodyPr vertOverflow="clip" vert="vert270" wrap="square" lIns="0" tIns="0" rIns="0" bIns="0" anchor="ctr" upright="1"/>
        <a:lstStyle/>
        <a:p>
          <a:pPr algn="ctr" rtl="0"/>
          <a:r>
            <a:rPr lang="fr-FR" sz="800" b="0" i="0" baseline="0">
              <a:solidFill>
                <a:schemeClr val="accent2">
                  <a:lumMod val="50000"/>
                </a:schemeClr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Conditions Générales de Vente consultables sur le www.bijou.com ou sur simple demande : infos@bijou.com - 05 55 08 30 00 - Voir poids nets, prix au kilo et liste d'ingrédients sur le catalogue - *Chocolats de couverture et pépites </a:t>
          </a:r>
          <a:endParaRPr lang="fr-FR" sz="800">
            <a:solidFill>
              <a:schemeClr val="accent2">
                <a:lumMod val="50000"/>
              </a:schemeClr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99</xdr:col>
      <xdr:colOff>0</xdr:colOff>
      <xdr:row>50</xdr:row>
      <xdr:rowOff>38100</xdr:rowOff>
    </xdr:from>
    <xdr:to>
      <xdr:col>101</xdr:col>
      <xdr:colOff>28575</xdr:colOff>
      <xdr:row>51</xdr:row>
      <xdr:rowOff>152400</xdr:rowOff>
    </xdr:to>
    <xdr:sp macro="" textlink="">
      <xdr:nvSpPr>
        <xdr:cNvPr id="21" name="Text Box 105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28984575" y="11906250"/>
          <a:ext cx="1457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8000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29</xdr:col>
      <xdr:colOff>847725</xdr:colOff>
      <xdr:row>50</xdr:row>
      <xdr:rowOff>38100</xdr:rowOff>
    </xdr:from>
    <xdr:to>
      <xdr:col>32</xdr:col>
      <xdr:colOff>142875</xdr:colOff>
      <xdr:row>51</xdr:row>
      <xdr:rowOff>152400</xdr:rowOff>
    </xdr:to>
    <xdr:sp macro="" textlink="">
      <xdr:nvSpPr>
        <xdr:cNvPr id="33" name="Text Box 105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3763625" y="12715875"/>
          <a:ext cx="7905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6633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64</xdr:col>
      <xdr:colOff>0</xdr:colOff>
      <xdr:row>50</xdr:row>
      <xdr:rowOff>38100</xdr:rowOff>
    </xdr:from>
    <xdr:to>
      <xdr:col>66</xdr:col>
      <xdr:colOff>28575</xdr:colOff>
      <xdr:row>51</xdr:row>
      <xdr:rowOff>152400</xdr:rowOff>
    </xdr:to>
    <xdr:sp macro="" textlink="">
      <xdr:nvSpPr>
        <xdr:cNvPr id="34" name="Text Box 105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30299025" y="12715875"/>
          <a:ext cx="6000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6633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99</xdr:col>
      <xdr:colOff>0</xdr:colOff>
      <xdr:row>50</xdr:row>
      <xdr:rowOff>38100</xdr:rowOff>
    </xdr:from>
    <xdr:to>
      <xdr:col>101</xdr:col>
      <xdr:colOff>28575</xdr:colOff>
      <xdr:row>51</xdr:row>
      <xdr:rowOff>152400</xdr:rowOff>
    </xdr:to>
    <xdr:sp macro="" textlink="">
      <xdr:nvSpPr>
        <xdr:cNvPr id="35" name="Text Box 105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47139225" y="12715875"/>
          <a:ext cx="6000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6633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138</xdr:col>
      <xdr:colOff>47625</xdr:colOff>
      <xdr:row>11</xdr:row>
      <xdr:rowOff>0</xdr:rowOff>
    </xdr:from>
    <xdr:to>
      <xdr:col>138</xdr:col>
      <xdr:colOff>390525</xdr:colOff>
      <xdr:row>53</xdr:row>
      <xdr:rowOff>104775</xdr:rowOff>
    </xdr:to>
    <xdr:sp macro="" textlink="">
      <xdr:nvSpPr>
        <xdr:cNvPr id="26" name="Text Box 751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49625250" y="1704975"/>
          <a:ext cx="342900" cy="11953875"/>
        </a:xfrm>
        <a:prstGeom prst="rect">
          <a:avLst/>
        </a:prstGeom>
        <a:noFill/>
        <a:ln w="9525">
          <a:solidFill>
            <a:srgbClr val="993300"/>
          </a:solidFill>
          <a:miter lim="800000"/>
          <a:headEnd/>
          <a:tailEnd/>
        </a:ln>
      </xdr:spPr>
      <xdr:txBody>
        <a:bodyPr vertOverflow="clip" vert="vert270" wrap="square" lIns="0" tIns="0" rIns="0" bIns="0" anchor="ctr" upright="1"/>
        <a:lstStyle/>
        <a:p>
          <a:pPr algn="ctr" rtl="0"/>
          <a:r>
            <a:rPr lang="fr-FR" sz="800" b="0" i="0" baseline="0">
              <a:solidFill>
                <a:schemeClr val="accent2">
                  <a:lumMod val="50000"/>
                </a:schemeClr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Conditions Générales de Vente consultables sur le www.bijou.com ou sur simple demande : infos@bijou.com - 05 55 08 30 00 - Voir poids nets, prix au kilo et liste d'ingrédients sur le catalogue - *Chocolats de couverture et pépites </a:t>
          </a:r>
          <a:endParaRPr lang="fr-FR" sz="800">
            <a:solidFill>
              <a:schemeClr val="accent2">
                <a:lumMod val="50000"/>
              </a:schemeClr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133</xdr:col>
      <xdr:colOff>0</xdr:colOff>
      <xdr:row>50</xdr:row>
      <xdr:rowOff>38100</xdr:rowOff>
    </xdr:from>
    <xdr:to>
      <xdr:col>135</xdr:col>
      <xdr:colOff>28575</xdr:colOff>
      <xdr:row>51</xdr:row>
      <xdr:rowOff>152400</xdr:rowOff>
    </xdr:to>
    <xdr:sp macro="" textlink="">
      <xdr:nvSpPr>
        <xdr:cNvPr id="29" name="Text Box 105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47139225" y="12715875"/>
          <a:ext cx="6000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8000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133</xdr:col>
      <xdr:colOff>0</xdr:colOff>
      <xdr:row>50</xdr:row>
      <xdr:rowOff>38100</xdr:rowOff>
    </xdr:from>
    <xdr:to>
      <xdr:col>135</xdr:col>
      <xdr:colOff>28575</xdr:colOff>
      <xdr:row>51</xdr:row>
      <xdr:rowOff>152400</xdr:rowOff>
    </xdr:to>
    <xdr:sp macro="" textlink="">
      <xdr:nvSpPr>
        <xdr:cNvPr id="37" name="Text Box 105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47139225" y="12715875"/>
          <a:ext cx="6000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8000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172</xdr:col>
      <xdr:colOff>47625</xdr:colOff>
      <xdr:row>11</xdr:row>
      <xdr:rowOff>0</xdr:rowOff>
    </xdr:from>
    <xdr:to>
      <xdr:col>172</xdr:col>
      <xdr:colOff>390525</xdr:colOff>
      <xdr:row>53</xdr:row>
      <xdr:rowOff>104775</xdr:rowOff>
    </xdr:to>
    <xdr:sp macro="" textlink="">
      <xdr:nvSpPr>
        <xdr:cNvPr id="38" name="Text Box 751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32746950" y="1704975"/>
          <a:ext cx="342900" cy="11953875"/>
        </a:xfrm>
        <a:prstGeom prst="rect">
          <a:avLst/>
        </a:prstGeom>
        <a:noFill/>
        <a:ln w="9525">
          <a:solidFill>
            <a:srgbClr val="993300"/>
          </a:solidFill>
          <a:miter lim="800000"/>
          <a:headEnd/>
          <a:tailEnd/>
        </a:ln>
      </xdr:spPr>
      <xdr:txBody>
        <a:bodyPr vertOverflow="clip" vert="vert270" wrap="square" lIns="0" tIns="0" rIns="0" bIns="0" anchor="ctr" upright="1"/>
        <a:lstStyle/>
        <a:p>
          <a:pPr algn="ctr" rtl="0"/>
          <a:r>
            <a:rPr lang="fr-FR" sz="800" b="0" i="0" baseline="0">
              <a:solidFill>
                <a:schemeClr val="accent2">
                  <a:lumMod val="50000"/>
                </a:schemeClr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Conditions Générales de Vente consultables sur le www.bijou.com ou sur simple demande : infos@bijou.com - 05 55 08 30 00 - Voir poids nets, prix au kilo et liste d'ingrédients sur le catalogue - *Chocolats de couverture et pépites </a:t>
          </a:r>
          <a:endParaRPr lang="fr-FR" sz="800">
            <a:solidFill>
              <a:schemeClr val="accent2">
                <a:lumMod val="50000"/>
              </a:schemeClr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167</xdr:col>
      <xdr:colOff>0</xdr:colOff>
      <xdr:row>50</xdr:row>
      <xdr:rowOff>38100</xdr:rowOff>
    </xdr:from>
    <xdr:to>
      <xdr:col>169</xdr:col>
      <xdr:colOff>28575</xdr:colOff>
      <xdr:row>51</xdr:row>
      <xdr:rowOff>152400</xdr:rowOff>
    </xdr:to>
    <xdr:sp macro="" textlink="">
      <xdr:nvSpPr>
        <xdr:cNvPr id="39" name="Text Box 105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30299025" y="12715875"/>
          <a:ext cx="6000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8000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167</xdr:col>
      <xdr:colOff>0</xdr:colOff>
      <xdr:row>50</xdr:row>
      <xdr:rowOff>38100</xdr:rowOff>
    </xdr:from>
    <xdr:to>
      <xdr:col>169</xdr:col>
      <xdr:colOff>28575</xdr:colOff>
      <xdr:row>51</xdr:row>
      <xdr:rowOff>152400</xdr:rowOff>
    </xdr:to>
    <xdr:sp macro="" textlink="">
      <xdr:nvSpPr>
        <xdr:cNvPr id="41" name="Text Box 105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30299025" y="12715875"/>
          <a:ext cx="6000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8000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 editAs="oneCell">
    <xdr:from>
      <xdr:col>1</xdr:col>
      <xdr:colOff>138906</xdr:colOff>
      <xdr:row>5</xdr:row>
      <xdr:rowOff>213720</xdr:rowOff>
    </xdr:from>
    <xdr:to>
      <xdr:col>5</xdr:col>
      <xdr:colOff>208118</xdr:colOff>
      <xdr:row>7</xdr:row>
      <xdr:rowOff>127995</xdr:rowOff>
    </xdr:to>
    <xdr:pic>
      <xdr:nvPicPr>
        <xdr:cNvPr id="44" name="Image 43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78606" y="1242420"/>
          <a:ext cx="1631312" cy="447675"/>
        </a:xfrm>
        <a:prstGeom prst="rect">
          <a:avLst/>
        </a:prstGeom>
      </xdr:spPr>
    </xdr:pic>
    <xdr:clientData/>
  </xdr:twoCellAnchor>
  <xdr:twoCellAnchor editAs="oneCell">
    <xdr:from>
      <xdr:col>1</xdr:col>
      <xdr:colOff>4765</xdr:colOff>
      <xdr:row>0</xdr:row>
      <xdr:rowOff>56355</xdr:rowOff>
    </xdr:from>
    <xdr:to>
      <xdr:col>5</xdr:col>
      <xdr:colOff>456333</xdr:colOff>
      <xdr:row>5</xdr:row>
      <xdr:rowOff>132555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xmlns="" id="{13E4CD7E-F59B-4CB9-BAF0-881A64F3A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4465" y="56355"/>
          <a:ext cx="2013668" cy="11049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11</xdr:row>
      <xdr:rowOff>620713</xdr:rowOff>
    </xdr:from>
    <xdr:to>
      <xdr:col>4</xdr:col>
      <xdr:colOff>849313</xdr:colOff>
      <xdr:row>12</xdr:row>
      <xdr:rowOff>187326</xdr:rowOff>
    </xdr:to>
    <xdr:sp macro="" textlink="">
      <xdr:nvSpPr>
        <xdr:cNvPr id="42" name="Text Box 363">
          <a:extLst>
            <a:ext uri="{FF2B5EF4-FFF2-40B4-BE49-F238E27FC236}">
              <a16:creationId xmlns:a16="http://schemas.microsoft.com/office/drawing/2014/main" xmlns="" id="{C72BB5D7-500F-4E24-8045-5B071D4E4315}"/>
            </a:ext>
          </a:extLst>
        </xdr:cNvPr>
        <xdr:cNvSpPr txBox="1">
          <a:spLocks noChangeArrowheads="1"/>
        </xdr:cNvSpPr>
      </xdr:nvSpPr>
      <xdr:spPr bwMode="auto">
        <a:xfrm>
          <a:off x="260350" y="3059113"/>
          <a:ext cx="1363663" cy="455613"/>
        </a:xfrm>
        <a:prstGeom prst="rect">
          <a:avLst/>
        </a:prstGeom>
        <a:solidFill>
          <a:srgbClr val="996633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Les produits 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de </a:t>
          </a:r>
          <a:r>
            <a:rPr lang="fr-FR" sz="14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Mady</a:t>
          </a: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</a:t>
          </a:r>
        </a:p>
      </xdr:txBody>
    </xdr:sp>
    <xdr:clientData/>
  </xdr:twoCellAnchor>
  <xdr:twoCellAnchor>
    <xdr:from>
      <xdr:col>1</xdr:col>
      <xdr:colOff>119063</xdr:colOff>
      <xdr:row>37</xdr:row>
      <xdr:rowOff>78581</xdr:rowOff>
    </xdr:from>
    <xdr:to>
      <xdr:col>5</xdr:col>
      <xdr:colOff>254000</xdr:colOff>
      <xdr:row>38</xdr:row>
      <xdr:rowOff>269081</xdr:rowOff>
    </xdr:to>
    <xdr:sp macro="" textlink="">
      <xdr:nvSpPr>
        <xdr:cNvPr id="50" name="Text Box 363">
          <a:extLst>
            <a:ext uri="{FF2B5EF4-FFF2-40B4-BE49-F238E27FC236}">
              <a16:creationId xmlns:a16="http://schemas.microsoft.com/office/drawing/2014/main" xmlns="" id="{9D7EEAAB-B1AD-41CE-B403-9186A5C0B569}"/>
            </a:ext>
          </a:extLst>
        </xdr:cNvPr>
        <xdr:cNvSpPr txBox="1">
          <a:spLocks noChangeArrowheads="1"/>
        </xdr:cNvSpPr>
      </xdr:nvSpPr>
      <xdr:spPr bwMode="auto">
        <a:xfrm>
          <a:off x="258763" y="10873581"/>
          <a:ext cx="1697037" cy="482600"/>
        </a:xfrm>
        <a:prstGeom prst="rect">
          <a:avLst/>
        </a:prstGeom>
        <a:solidFill>
          <a:srgbClr val="E00702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La sélection saisonnière 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de </a:t>
          </a:r>
          <a:r>
            <a:rPr lang="fr-FR" sz="14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CASSE-NOISETTE</a:t>
          </a:r>
          <a:endParaRPr lang="fr-FR" sz="1000" b="1" i="1" u="none" strike="noStrike" baseline="0">
            <a:solidFill>
              <a:schemeClr val="bg1"/>
            </a:solidFill>
            <a:latin typeface="+mn-lt"/>
            <a:cs typeface="Times New Roman"/>
          </a:endParaRPr>
        </a:p>
      </xdr:txBody>
    </xdr:sp>
    <xdr:clientData/>
  </xdr:twoCellAnchor>
  <xdr:twoCellAnchor>
    <xdr:from>
      <xdr:col>133</xdr:col>
      <xdr:colOff>0</xdr:colOff>
      <xdr:row>50</xdr:row>
      <xdr:rowOff>38100</xdr:rowOff>
    </xdr:from>
    <xdr:to>
      <xdr:col>135</xdr:col>
      <xdr:colOff>28575</xdr:colOff>
      <xdr:row>51</xdr:row>
      <xdr:rowOff>152400</xdr:rowOff>
    </xdr:to>
    <xdr:sp macro="" textlink="">
      <xdr:nvSpPr>
        <xdr:cNvPr id="7" name="Text Box 105">
          <a:extLst>
            <a:ext uri="{FF2B5EF4-FFF2-40B4-BE49-F238E27FC236}">
              <a16:creationId xmlns:a16="http://schemas.microsoft.com/office/drawing/2014/main" xmlns="" id="{19FC9656-BC16-468B-94AD-24A747DC5B32}"/>
            </a:ext>
          </a:extLst>
        </xdr:cNvPr>
        <xdr:cNvSpPr txBox="1">
          <a:spLocks noChangeArrowheads="1"/>
        </xdr:cNvSpPr>
      </xdr:nvSpPr>
      <xdr:spPr bwMode="auto">
        <a:xfrm>
          <a:off x="54495700" y="13728700"/>
          <a:ext cx="612775" cy="35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8000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133</xdr:col>
      <xdr:colOff>0</xdr:colOff>
      <xdr:row>50</xdr:row>
      <xdr:rowOff>38100</xdr:rowOff>
    </xdr:from>
    <xdr:to>
      <xdr:col>135</xdr:col>
      <xdr:colOff>28575</xdr:colOff>
      <xdr:row>51</xdr:row>
      <xdr:rowOff>152400</xdr:rowOff>
    </xdr:to>
    <xdr:sp macro="" textlink="">
      <xdr:nvSpPr>
        <xdr:cNvPr id="8" name="Text Box 105">
          <a:extLst>
            <a:ext uri="{FF2B5EF4-FFF2-40B4-BE49-F238E27FC236}">
              <a16:creationId xmlns:a16="http://schemas.microsoft.com/office/drawing/2014/main" xmlns="" id="{731F1AD0-03FF-4949-9D00-BA4A6A67C8C6}"/>
            </a:ext>
          </a:extLst>
        </xdr:cNvPr>
        <xdr:cNvSpPr txBox="1">
          <a:spLocks noChangeArrowheads="1"/>
        </xdr:cNvSpPr>
      </xdr:nvSpPr>
      <xdr:spPr bwMode="auto">
        <a:xfrm>
          <a:off x="54495700" y="13728700"/>
          <a:ext cx="612775" cy="35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6633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167</xdr:col>
      <xdr:colOff>0</xdr:colOff>
      <xdr:row>50</xdr:row>
      <xdr:rowOff>38100</xdr:rowOff>
    </xdr:from>
    <xdr:to>
      <xdr:col>169</xdr:col>
      <xdr:colOff>28575</xdr:colOff>
      <xdr:row>51</xdr:row>
      <xdr:rowOff>152400</xdr:rowOff>
    </xdr:to>
    <xdr:sp macro="" textlink="">
      <xdr:nvSpPr>
        <xdr:cNvPr id="10" name="Text Box 105">
          <a:extLst>
            <a:ext uri="{FF2B5EF4-FFF2-40B4-BE49-F238E27FC236}">
              <a16:creationId xmlns:a16="http://schemas.microsoft.com/office/drawing/2014/main" xmlns="" id="{27DE4249-A336-406E-A29E-DC72F2845BC0}"/>
            </a:ext>
          </a:extLst>
        </xdr:cNvPr>
        <xdr:cNvSpPr txBox="1">
          <a:spLocks noChangeArrowheads="1"/>
        </xdr:cNvSpPr>
      </xdr:nvSpPr>
      <xdr:spPr bwMode="auto">
        <a:xfrm>
          <a:off x="73799700" y="13728700"/>
          <a:ext cx="612775" cy="35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8000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167</xdr:col>
      <xdr:colOff>0</xdr:colOff>
      <xdr:row>50</xdr:row>
      <xdr:rowOff>38100</xdr:rowOff>
    </xdr:from>
    <xdr:to>
      <xdr:col>169</xdr:col>
      <xdr:colOff>28575</xdr:colOff>
      <xdr:row>51</xdr:row>
      <xdr:rowOff>152400</xdr:rowOff>
    </xdr:to>
    <xdr:sp macro="" textlink="">
      <xdr:nvSpPr>
        <xdr:cNvPr id="11" name="Text Box 105">
          <a:extLst>
            <a:ext uri="{FF2B5EF4-FFF2-40B4-BE49-F238E27FC236}">
              <a16:creationId xmlns:a16="http://schemas.microsoft.com/office/drawing/2014/main" xmlns="" id="{11174DD7-4A77-4A9B-A0F8-847FD80597C9}"/>
            </a:ext>
          </a:extLst>
        </xdr:cNvPr>
        <xdr:cNvSpPr txBox="1">
          <a:spLocks noChangeArrowheads="1"/>
        </xdr:cNvSpPr>
      </xdr:nvSpPr>
      <xdr:spPr bwMode="auto">
        <a:xfrm>
          <a:off x="73799700" y="13728700"/>
          <a:ext cx="612775" cy="35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8000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167</xdr:col>
      <xdr:colOff>0</xdr:colOff>
      <xdr:row>50</xdr:row>
      <xdr:rowOff>38100</xdr:rowOff>
    </xdr:from>
    <xdr:to>
      <xdr:col>169</xdr:col>
      <xdr:colOff>28575</xdr:colOff>
      <xdr:row>51</xdr:row>
      <xdr:rowOff>152400</xdr:rowOff>
    </xdr:to>
    <xdr:sp macro="" textlink="">
      <xdr:nvSpPr>
        <xdr:cNvPr id="12" name="Text Box 105">
          <a:extLst>
            <a:ext uri="{FF2B5EF4-FFF2-40B4-BE49-F238E27FC236}">
              <a16:creationId xmlns:a16="http://schemas.microsoft.com/office/drawing/2014/main" xmlns="" id="{48E44F79-84AB-433B-A8D9-DBDA74D1BB21}"/>
            </a:ext>
          </a:extLst>
        </xdr:cNvPr>
        <xdr:cNvSpPr txBox="1">
          <a:spLocks noChangeArrowheads="1"/>
        </xdr:cNvSpPr>
      </xdr:nvSpPr>
      <xdr:spPr bwMode="auto">
        <a:xfrm>
          <a:off x="73799700" y="13728700"/>
          <a:ext cx="612775" cy="35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8000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167</xdr:col>
      <xdr:colOff>0</xdr:colOff>
      <xdr:row>50</xdr:row>
      <xdr:rowOff>38100</xdr:rowOff>
    </xdr:from>
    <xdr:to>
      <xdr:col>169</xdr:col>
      <xdr:colOff>28575</xdr:colOff>
      <xdr:row>51</xdr:row>
      <xdr:rowOff>152400</xdr:rowOff>
    </xdr:to>
    <xdr:sp macro="" textlink="">
      <xdr:nvSpPr>
        <xdr:cNvPr id="13" name="Text Box 105">
          <a:extLst>
            <a:ext uri="{FF2B5EF4-FFF2-40B4-BE49-F238E27FC236}">
              <a16:creationId xmlns:a16="http://schemas.microsoft.com/office/drawing/2014/main" xmlns="" id="{48328F6F-BD23-4A02-B57D-D0ACFF9C39DE}"/>
            </a:ext>
          </a:extLst>
        </xdr:cNvPr>
        <xdr:cNvSpPr txBox="1">
          <a:spLocks noChangeArrowheads="1"/>
        </xdr:cNvSpPr>
      </xdr:nvSpPr>
      <xdr:spPr bwMode="auto">
        <a:xfrm>
          <a:off x="73799700" y="13728700"/>
          <a:ext cx="612775" cy="35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6633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2</xdr:col>
      <xdr:colOff>76200</xdr:colOff>
      <xdr:row>7</xdr:row>
      <xdr:rowOff>228600</xdr:rowOff>
    </xdr:from>
    <xdr:to>
      <xdr:col>4</xdr:col>
      <xdr:colOff>800099</xdr:colOff>
      <xdr:row>11</xdr:row>
      <xdr:rowOff>457200</xdr:rowOff>
    </xdr:to>
    <xdr:sp macro="" textlink="" fLocksText="0">
      <xdr:nvSpPr>
        <xdr:cNvPr id="14" name="Text Box 145">
          <a:extLst>
            <a:ext uri="{FF2B5EF4-FFF2-40B4-BE49-F238E27FC236}">
              <a16:creationId xmlns:a16="http://schemas.microsoft.com/office/drawing/2014/main" xmlns="" id="{DA212994-1FA1-4D5E-9D59-51C8B67C0932}"/>
            </a:ext>
          </a:extLst>
        </xdr:cNvPr>
        <xdr:cNvSpPr txBox="1">
          <a:spLocks noChangeArrowheads="1"/>
        </xdr:cNvSpPr>
      </xdr:nvSpPr>
      <xdr:spPr bwMode="auto">
        <a:xfrm>
          <a:off x="368300" y="1866900"/>
          <a:ext cx="1206499" cy="1028700"/>
        </a:xfrm>
        <a:prstGeom prst="rect">
          <a:avLst/>
        </a:prstGeom>
        <a:solidFill>
          <a:srgbClr val="F7A30D"/>
        </a:solidFill>
        <a:ln w="9525">
          <a:solidFill>
            <a:srgbClr val="9933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400" b="1" i="0" u="sng" strike="noStrike" baseline="0">
              <a:solidFill>
                <a:srgbClr val="663300"/>
              </a:solidFill>
              <a:latin typeface="+mn-lt"/>
              <a:cs typeface="Times New Roman"/>
            </a:rPr>
            <a:t>DATES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COMMANDEZ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AVANT LE :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    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LIVRAISON LE :</a:t>
          </a:r>
        </a:p>
      </xdr:txBody>
    </xdr:sp>
    <xdr:clientData fLocksWithSheet="0"/>
  </xdr:twoCellAnchor>
  <xdr:twoCellAnchor>
    <xdr:from>
      <xdr:col>37</xdr:col>
      <xdr:colOff>88900</xdr:colOff>
      <xdr:row>6</xdr:row>
      <xdr:rowOff>190500</xdr:rowOff>
    </xdr:from>
    <xdr:to>
      <xdr:col>39</xdr:col>
      <xdr:colOff>76199</xdr:colOff>
      <xdr:row>11</xdr:row>
      <xdr:rowOff>152400</xdr:rowOff>
    </xdr:to>
    <xdr:sp macro="" textlink="" fLocksText="0">
      <xdr:nvSpPr>
        <xdr:cNvPr id="15" name="Text Box 145">
          <a:extLst>
            <a:ext uri="{FF2B5EF4-FFF2-40B4-BE49-F238E27FC236}">
              <a16:creationId xmlns:a16="http://schemas.microsoft.com/office/drawing/2014/main" xmlns="" id="{44C7D301-5270-457A-8E3C-A0D206CA5A0B}"/>
            </a:ext>
          </a:extLst>
        </xdr:cNvPr>
        <xdr:cNvSpPr txBox="1">
          <a:spLocks noChangeArrowheads="1"/>
        </xdr:cNvSpPr>
      </xdr:nvSpPr>
      <xdr:spPr bwMode="auto">
        <a:xfrm>
          <a:off x="19304000" y="1562100"/>
          <a:ext cx="1206499" cy="1028700"/>
        </a:xfrm>
        <a:prstGeom prst="rect">
          <a:avLst/>
        </a:prstGeom>
        <a:solidFill>
          <a:srgbClr val="F7A30D"/>
        </a:solidFill>
        <a:ln w="9525">
          <a:solidFill>
            <a:srgbClr val="9933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400" b="1" i="0" u="sng" strike="noStrike" baseline="0">
              <a:solidFill>
                <a:srgbClr val="663300"/>
              </a:solidFill>
              <a:latin typeface="+mn-lt"/>
              <a:cs typeface="Times New Roman"/>
            </a:rPr>
            <a:t>DATES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COMMANDEZ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AVANT LE :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    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LIVRAISON LE :</a:t>
          </a:r>
        </a:p>
      </xdr:txBody>
    </xdr:sp>
    <xdr:clientData fLocksWithSheet="0"/>
  </xdr:twoCellAnchor>
  <xdr:twoCellAnchor>
    <xdr:from>
      <xdr:col>36</xdr:col>
      <xdr:colOff>127000</xdr:colOff>
      <xdr:row>11</xdr:row>
      <xdr:rowOff>609600</xdr:rowOff>
    </xdr:from>
    <xdr:to>
      <xdr:col>38</xdr:col>
      <xdr:colOff>881063</xdr:colOff>
      <xdr:row>12</xdr:row>
      <xdr:rowOff>176213</xdr:rowOff>
    </xdr:to>
    <xdr:sp macro="" textlink="">
      <xdr:nvSpPr>
        <xdr:cNvPr id="16" name="Text Box 363">
          <a:extLst>
            <a:ext uri="{FF2B5EF4-FFF2-40B4-BE49-F238E27FC236}">
              <a16:creationId xmlns:a16="http://schemas.microsoft.com/office/drawing/2014/main" xmlns="" id="{26C95142-7EBB-4147-B407-9CAD2845E646}"/>
            </a:ext>
          </a:extLst>
        </xdr:cNvPr>
        <xdr:cNvSpPr txBox="1">
          <a:spLocks noChangeArrowheads="1"/>
        </xdr:cNvSpPr>
      </xdr:nvSpPr>
      <xdr:spPr bwMode="auto">
        <a:xfrm>
          <a:off x="19024600" y="3048000"/>
          <a:ext cx="1363663" cy="455613"/>
        </a:xfrm>
        <a:prstGeom prst="rect">
          <a:avLst/>
        </a:prstGeom>
        <a:solidFill>
          <a:srgbClr val="996633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Les produits 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de </a:t>
          </a:r>
          <a:r>
            <a:rPr lang="fr-FR" sz="14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Mady</a:t>
          </a: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</a:t>
          </a:r>
        </a:p>
      </xdr:txBody>
    </xdr:sp>
    <xdr:clientData/>
  </xdr:twoCellAnchor>
  <xdr:twoCellAnchor>
    <xdr:from>
      <xdr:col>36</xdr:col>
      <xdr:colOff>127000</xdr:colOff>
      <xdr:row>37</xdr:row>
      <xdr:rowOff>63500</xdr:rowOff>
    </xdr:from>
    <xdr:to>
      <xdr:col>39</xdr:col>
      <xdr:colOff>228600</xdr:colOff>
      <xdr:row>38</xdr:row>
      <xdr:rowOff>254000</xdr:rowOff>
    </xdr:to>
    <xdr:sp macro="" textlink="">
      <xdr:nvSpPr>
        <xdr:cNvPr id="18" name="Text Box 363">
          <a:extLst>
            <a:ext uri="{FF2B5EF4-FFF2-40B4-BE49-F238E27FC236}">
              <a16:creationId xmlns:a16="http://schemas.microsoft.com/office/drawing/2014/main" xmlns="" id="{72EB9E2F-DE13-4792-8499-A2744013F778}"/>
            </a:ext>
          </a:extLst>
        </xdr:cNvPr>
        <xdr:cNvSpPr txBox="1">
          <a:spLocks noChangeArrowheads="1"/>
        </xdr:cNvSpPr>
      </xdr:nvSpPr>
      <xdr:spPr bwMode="auto">
        <a:xfrm>
          <a:off x="18961100" y="10858500"/>
          <a:ext cx="1638300" cy="482600"/>
        </a:xfrm>
        <a:prstGeom prst="rect">
          <a:avLst/>
        </a:prstGeom>
        <a:solidFill>
          <a:srgbClr val="E00702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La sélection saisonnière 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de </a:t>
          </a:r>
          <a:r>
            <a:rPr lang="fr-FR" sz="14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CASSE-NOISETTE</a:t>
          </a: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</a:t>
          </a:r>
        </a:p>
      </xdr:txBody>
    </xdr:sp>
    <xdr:clientData/>
  </xdr:twoCellAnchor>
  <xdr:twoCellAnchor>
    <xdr:from>
      <xdr:col>72</xdr:col>
      <xdr:colOff>38100</xdr:colOff>
      <xdr:row>6</xdr:row>
      <xdr:rowOff>254000</xdr:rowOff>
    </xdr:from>
    <xdr:to>
      <xdr:col>74</xdr:col>
      <xdr:colOff>25399</xdr:colOff>
      <xdr:row>11</xdr:row>
      <xdr:rowOff>215900</xdr:rowOff>
    </xdr:to>
    <xdr:sp macro="" textlink="" fLocksText="0">
      <xdr:nvSpPr>
        <xdr:cNvPr id="19" name="Text Box 145">
          <a:extLst>
            <a:ext uri="{FF2B5EF4-FFF2-40B4-BE49-F238E27FC236}">
              <a16:creationId xmlns:a16="http://schemas.microsoft.com/office/drawing/2014/main" xmlns="" id="{39A3BD08-FB50-42B3-B2EA-6FF99FC97301}"/>
            </a:ext>
          </a:extLst>
        </xdr:cNvPr>
        <xdr:cNvSpPr txBox="1">
          <a:spLocks noChangeArrowheads="1"/>
        </xdr:cNvSpPr>
      </xdr:nvSpPr>
      <xdr:spPr bwMode="auto">
        <a:xfrm>
          <a:off x="38557200" y="1625600"/>
          <a:ext cx="1206499" cy="1028700"/>
        </a:xfrm>
        <a:prstGeom prst="rect">
          <a:avLst/>
        </a:prstGeom>
        <a:solidFill>
          <a:srgbClr val="F7A30D"/>
        </a:solidFill>
        <a:ln w="9525">
          <a:solidFill>
            <a:srgbClr val="9933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400" b="1" i="0" u="sng" strike="noStrike" baseline="0">
              <a:solidFill>
                <a:srgbClr val="663300"/>
              </a:solidFill>
              <a:latin typeface="+mn-lt"/>
              <a:cs typeface="Times New Roman"/>
            </a:rPr>
            <a:t>DATES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COMMANDEZ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AVANT LE :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    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LIVRAISON LE :</a:t>
          </a:r>
        </a:p>
      </xdr:txBody>
    </xdr:sp>
    <xdr:clientData fLocksWithSheet="0"/>
  </xdr:twoCellAnchor>
  <xdr:twoCellAnchor>
    <xdr:from>
      <xdr:col>71</xdr:col>
      <xdr:colOff>127000</xdr:colOff>
      <xdr:row>11</xdr:row>
      <xdr:rowOff>622300</xdr:rowOff>
    </xdr:from>
    <xdr:to>
      <xdr:col>73</xdr:col>
      <xdr:colOff>868363</xdr:colOff>
      <xdr:row>12</xdr:row>
      <xdr:rowOff>188913</xdr:rowOff>
    </xdr:to>
    <xdr:sp macro="" textlink="">
      <xdr:nvSpPr>
        <xdr:cNvPr id="20" name="Text Box 363">
          <a:extLst>
            <a:ext uri="{FF2B5EF4-FFF2-40B4-BE49-F238E27FC236}">
              <a16:creationId xmlns:a16="http://schemas.microsoft.com/office/drawing/2014/main" xmlns="" id="{9387AFC3-29E3-4CEB-AAD1-7F1E9AA54CE7}"/>
            </a:ext>
          </a:extLst>
        </xdr:cNvPr>
        <xdr:cNvSpPr txBox="1">
          <a:spLocks noChangeArrowheads="1"/>
        </xdr:cNvSpPr>
      </xdr:nvSpPr>
      <xdr:spPr bwMode="auto">
        <a:xfrm>
          <a:off x="38315900" y="3060700"/>
          <a:ext cx="1363663" cy="455613"/>
        </a:xfrm>
        <a:prstGeom prst="rect">
          <a:avLst/>
        </a:prstGeom>
        <a:solidFill>
          <a:srgbClr val="996633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Les produits 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de </a:t>
          </a:r>
          <a:r>
            <a:rPr lang="fr-FR" sz="14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Mady</a:t>
          </a: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</a:t>
          </a:r>
        </a:p>
      </xdr:txBody>
    </xdr:sp>
    <xdr:clientData/>
  </xdr:twoCellAnchor>
  <xdr:twoCellAnchor>
    <xdr:from>
      <xdr:col>71</xdr:col>
      <xdr:colOff>114300</xdr:colOff>
      <xdr:row>37</xdr:row>
      <xdr:rowOff>63500</xdr:rowOff>
    </xdr:from>
    <xdr:to>
      <xdr:col>74</xdr:col>
      <xdr:colOff>254000</xdr:colOff>
      <xdr:row>38</xdr:row>
      <xdr:rowOff>254000</xdr:rowOff>
    </xdr:to>
    <xdr:sp macro="" textlink="">
      <xdr:nvSpPr>
        <xdr:cNvPr id="22" name="Text Box 363">
          <a:extLst>
            <a:ext uri="{FF2B5EF4-FFF2-40B4-BE49-F238E27FC236}">
              <a16:creationId xmlns:a16="http://schemas.microsoft.com/office/drawing/2014/main" xmlns="" id="{6FCA98B0-C9D3-4BDC-8CF7-9881B36432AC}"/>
            </a:ext>
          </a:extLst>
        </xdr:cNvPr>
        <xdr:cNvSpPr txBox="1">
          <a:spLocks noChangeArrowheads="1"/>
        </xdr:cNvSpPr>
      </xdr:nvSpPr>
      <xdr:spPr bwMode="auto">
        <a:xfrm>
          <a:off x="38239700" y="10858500"/>
          <a:ext cx="1689100" cy="482600"/>
        </a:xfrm>
        <a:prstGeom prst="rect">
          <a:avLst/>
        </a:prstGeom>
        <a:solidFill>
          <a:srgbClr val="E00702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La sélection saisonnière 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de </a:t>
          </a:r>
          <a:r>
            <a:rPr lang="fr-FR" sz="14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CASSE-NOISETTE</a:t>
          </a: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</a:t>
          </a:r>
        </a:p>
      </xdr:txBody>
    </xdr:sp>
    <xdr:clientData/>
  </xdr:twoCellAnchor>
  <xdr:twoCellAnchor>
    <xdr:from>
      <xdr:col>105</xdr:col>
      <xdr:colOff>139700</xdr:colOff>
      <xdr:row>37</xdr:row>
      <xdr:rowOff>63500</xdr:rowOff>
    </xdr:from>
    <xdr:to>
      <xdr:col>108</xdr:col>
      <xdr:colOff>203200</xdr:colOff>
      <xdr:row>38</xdr:row>
      <xdr:rowOff>254000</xdr:rowOff>
    </xdr:to>
    <xdr:sp macro="" textlink="">
      <xdr:nvSpPr>
        <xdr:cNvPr id="23" name="Text Box 363">
          <a:extLst>
            <a:ext uri="{FF2B5EF4-FFF2-40B4-BE49-F238E27FC236}">
              <a16:creationId xmlns:a16="http://schemas.microsoft.com/office/drawing/2014/main" xmlns="" id="{D116647B-66E8-4D6A-BF53-C937CDD15E8A}"/>
            </a:ext>
          </a:extLst>
        </xdr:cNvPr>
        <xdr:cNvSpPr txBox="1">
          <a:spLocks noChangeArrowheads="1"/>
        </xdr:cNvSpPr>
      </xdr:nvSpPr>
      <xdr:spPr bwMode="auto">
        <a:xfrm>
          <a:off x="57569100" y="10858500"/>
          <a:ext cx="1612900" cy="482600"/>
        </a:xfrm>
        <a:prstGeom prst="rect">
          <a:avLst/>
        </a:prstGeom>
        <a:solidFill>
          <a:srgbClr val="E00702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La sélection saisonnière 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de </a:t>
          </a:r>
          <a:r>
            <a:rPr lang="fr-FR" sz="14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CASSE-NOISETTE</a:t>
          </a: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</a:t>
          </a:r>
        </a:p>
      </xdr:txBody>
    </xdr:sp>
    <xdr:clientData/>
  </xdr:twoCellAnchor>
  <xdr:twoCellAnchor>
    <xdr:from>
      <xdr:col>105</xdr:col>
      <xdr:colOff>114300</xdr:colOff>
      <xdr:row>11</xdr:row>
      <xdr:rowOff>609600</xdr:rowOff>
    </xdr:from>
    <xdr:to>
      <xdr:col>107</xdr:col>
      <xdr:colOff>855663</xdr:colOff>
      <xdr:row>12</xdr:row>
      <xdr:rowOff>176213</xdr:rowOff>
    </xdr:to>
    <xdr:sp macro="" textlink="">
      <xdr:nvSpPr>
        <xdr:cNvPr id="36" name="Text Box 363">
          <a:extLst>
            <a:ext uri="{FF2B5EF4-FFF2-40B4-BE49-F238E27FC236}">
              <a16:creationId xmlns:a16="http://schemas.microsoft.com/office/drawing/2014/main" xmlns="" id="{255FF433-2BE3-4E3A-8337-84F99716A1E1}"/>
            </a:ext>
          </a:extLst>
        </xdr:cNvPr>
        <xdr:cNvSpPr txBox="1">
          <a:spLocks noChangeArrowheads="1"/>
        </xdr:cNvSpPr>
      </xdr:nvSpPr>
      <xdr:spPr bwMode="auto">
        <a:xfrm>
          <a:off x="57607200" y="3048000"/>
          <a:ext cx="1363663" cy="455613"/>
        </a:xfrm>
        <a:prstGeom prst="rect">
          <a:avLst/>
        </a:prstGeom>
        <a:solidFill>
          <a:srgbClr val="996633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Les produits 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de </a:t>
          </a:r>
          <a:r>
            <a:rPr lang="fr-FR" sz="14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Mady</a:t>
          </a: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</a:t>
          </a:r>
        </a:p>
      </xdr:txBody>
    </xdr:sp>
    <xdr:clientData/>
  </xdr:twoCellAnchor>
  <xdr:twoCellAnchor>
    <xdr:from>
      <xdr:col>106</xdr:col>
      <xdr:colOff>25400</xdr:colOff>
      <xdr:row>6</xdr:row>
      <xdr:rowOff>254000</xdr:rowOff>
    </xdr:from>
    <xdr:to>
      <xdr:col>108</xdr:col>
      <xdr:colOff>12699</xdr:colOff>
      <xdr:row>11</xdr:row>
      <xdr:rowOff>215900</xdr:rowOff>
    </xdr:to>
    <xdr:sp macro="" textlink="" fLocksText="0">
      <xdr:nvSpPr>
        <xdr:cNvPr id="43" name="Text Box 145">
          <a:extLst>
            <a:ext uri="{FF2B5EF4-FFF2-40B4-BE49-F238E27FC236}">
              <a16:creationId xmlns:a16="http://schemas.microsoft.com/office/drawing/2014/main" xmlns="" id="{3BF38066-A4F6-463A-938D-3A9995C63F20}"/>
            </a:ext>
          </a:extLst>
        </xdr:cNvPr>
        <xdr:cNvSpPr txBox="1">
          <a:spLocks noChangeArrowheads="1"/>
        </xdr:cNvSpPr>
      </xdr:nvSpPr>
      <xdr:spPr bwMode="auto">
        <a:xfrm>
          <a:off x="57848500" y="1625600"/>
          <a:ext cx="1206499" cy="1028700"/>
        </a:xfrm>
        <a:prstGeom prst="rect">
          <a:avLst/>
        </a:prstGeom>
        <a:solidFill>
          <a:srgbClr val="F7A30D"/>
        </a:solidFill>
        <a:ln w="9525">
          <a:solidFill>
            <a:srgbClr val="9933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400" b="1" i="0" u="sng" strike="noStrike" baseline="0">
              <a:solidFill>
                <a:srgbClr val="663300"/>
              </a:solidFill>
              <a:latin typeface="+mn-lt"/>
              <a:cs typeface="Times New Roman"/>
            </a:rPr>
            <a:t>DATES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COMMANDEZ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AVANT LE :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    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LIVRAISON LE :</a:t>
          </a:r>
        </a:p>
      </xdr:txBody>
    </xdr:sp>
    <xdr:clientData fLocksWithSheet="0"/>
  </xdr:twoCellAnchor>
  <xdr:twoCellAnchor>
    <xdr:from>
      <xdr:col>139</xdr:col>
      <xdr:colOff>292100</xdr:colOff>
      <xdr:row>6</xdr:row>
      <xdr:rowOff>254000</xdr:rowOff>
    </xdr:from>
    <xdr:to>
      <xdr:col>141</xdr:col>
      <xdr:colOff>888999</xdr:colOff>
      <xdr:row>11</xdr:row>
      <xdr:rowOff>215900</xdr:rowOff>
    </xdr:to>
    <xdr:sp macro="" textlink="" fLocksText="0">
      <xdr:nvSpPr>
        <xdr:cNvPr id="45" name="Text Box 145">
          <a:extLst>
            <a:ext uri="{FF2B5EF4-FFF2-40B4-BE49-F238E27FC236}">
              <a16:creationId xmlns:a16="http://schemas.microsoft.com/office/drawing/2014/main" xmlns="" id="{8082AE61-BAFD-4251-BFDA-C55088F5905E}"/>
            </a:ext>
          </a:extLst>
        </xdr:cNvPr>
        <xdr:cNvSpPr txBox="1">
          <a:spLocks noChangeArrowheads="1"/>
        </xdr:cNvSpPr>
      </xdr:nvSpPr>
      <xdr:spPr bwMode="auto">
        <a:xfrm>
          <a:off x="77050900" y="1625600"/>
          <a:ext cx="1206499" cy="1028700"/>
        </a:xfrm>
        <a:prstGeom prst="rect">
          <a:avLst/>
        </a:prstGeom>
        <a:solidFill>
          <a:srgbClr val="F7A30D"/>
        </a:solidFill>
        <a:ln w="9525">
          <a:solidFill>
            <a:srgbClr val="9933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400" b="1" i="0" u="sng" strike="noStrike" baseline="0">
              <a:solidFill>
                <a:srgbClr val="663300"/>
              </a:solidFill>
              <a:latin typeface="+mn-lt"/>
              <a:cs typeface="Times New Roman"/>
            </a:rPr>
            <a:t>DATES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COMMANDEZ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AVANT LE :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    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LIVRAISON LE :</a:t>
          </a:r>
        </a:p>
      </xdr:txBody>
    </xdr:sp>
    <xdr:clientData fLocksWithSheet="0"/>
  </xdr:twoCellAnchor>
  <xdr:twoCellAnchor>
    <xdr:from>
      <xdr:col>139</xdr:col>
      <xdr:colOff>101600</xdr:colOff>
      <xdr:row>11</xdr:row>
      <xdr:rowOff>622300</xdr:rowOff>
    </xdr:from>
    <xdr:to>
      <xdr:col>141</xdr:col>
      <xdr:colOff>855663</xdr:colOff>
      <xdr:row>12</xdr:row>
      <xdr:rowOff>188913</xdr:rowOff>
    </xdr:to>
    <xdr:sp macro="" textlink="">
      <xdr:nvSpPr>
        <xdr:cNvPr id="47" name="Text Box 363">
          <a:extLst>
            <a:ext uri="{FF2B5EF4-FFF2-40B4-BE49-F238E27FC236}">
              <a16:creationId xmlns:a16="http://schemas.microsoft.com/office/drawing/2014/main" xmlns="" id="{ECA1AE60-B692-4C51-81B5-145A8C091285}"/>
            </a:ext>
          </a:extLst>
        </xdr:cNvPr>
        <xdr:cNvSpPr txBox="1">
          <a:spLocks noChangeArrowheads="1"/>
        </xdr:cNvSpPr>
      </xdr:nvSpPr>
      <xdr:spPr bwMode="auto">
        <a:xfrm>
          <a:off x="76860400" y="3060700"/>
          <a:ext cx="1363663" cy="455613"/>
        </a:xfrm>
        <a:prstGeom prst="rect">
          <a:avLst/>
        </a:prstGeom>
        <a:solidFill>
          <a:srgbClr val="996633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Les produits 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de </a:t>
          </a:r>
          <a:r>
            <a:rPr lang="fr-FR" sz="14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Mady</a:t>
          </a: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</a:t>
          </a:r>
        </a:p>
      </xdr:txBody>
    </xdr:sp>
    <xdr:clientData/>
  </xdr:twoCellAnchor>
  <xdr:twoCellAnchor>
    <xdr:from>
      <xdr:col>139</xdr:col>
      <xdr:colOff>101600</xdr:colOff>
      <xdr:row>37</xdr:row>
      <xdr:rowOff>63500</xdr:rowOff>
    </xdr:from>
    <xdr:to>
      <xdr:col>141</xdr:col>
      <xdr:colOff>855663</xdr:colOff>
      <xdr:row>38</xdr:row>
      <xdr:rowOff>254000</xdr:rowOff>
    </xdr:to>
    <xdr:sp macro="" textlink="">
      <xdr:nvSpPr>
        <xdr:cNvPr id="48" name="Text Box 363">
          <a:extLst>
            <a:ext uri="{FF2B5EF4-FFF2-40B4-BE49-F238E27FC236}">
              <a16:creationId xmlns:a16="http://schemas.microsoft.com/office/drawing/2014/main" xmlns="" id="{AD2464BE-D263-4354-B897-73F7657FF7AE}"/>
            </a:ext>
          </a:extLst>
        </xdr:cNvPr>
        <xdr:cNvSpPr txBox="1">
          <a:spLocks noChangeArrowheads="1"/>
        </xdr:cNvSpPr>
      </xdr:nvSpPr>
      <xdr:spPr bwMode="auto">
        <a:xfrm>
          <a:off x="76860400" y="10325100"/>
          <a:ext cx="1363663" cy="482600"/>
        </a:xfrm>
        <a:prstGeom prst="rect">
          <a:avLst/>
        </a:prstGeom>
        <a:solidFill>
          <a:srgbClr val="E00702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La sélection saisonnière 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de </a:t>
          </a:r>
          <a:r>
            <a:rPr lang="fr-FR" sz="14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PIOU</a:t>
          </a: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95250</xdr:colOff>
      <xdr:row>11</xdr:row>
      <xdr:rowOff>0</xdr:rowOff>
    </xdr:from>
    <xdr:to>
      <xdr:col>35</xdr:col>
      <xdr:colOff>114300</xdr:colOff>
      <xdr:row>53</xdr:row>
      <xdr:rowOff>104775</xdr:rowOff>
    </xdr:to>
    <xdr:sp macro="" textlink="">
      <xdr:nvSpPr>
        <xdr:cNvPr id="2" name="Text Box 751">
          <a:extLst>
            <a:ext uri="{FF2B5EF4-FFF2-40B4-BE49-F238E27FC236}">
              <a16:creationId xmlns:a16="http://schemas.microsoft.com/office/drawing/2014/main" xmlns="" id="{1AFA6FBC-DC08-48AE-AC1D-0590CE93EDF2}"/>
            </a:ext>
          </a:extLst>
        </xdr:cNvPr>
        <xdr:cNvSpPr txBox="1">
          <a:spLocks noChangeArrowheads="1"/>
        </xdr:cNvSpPr>
      </xdr:nvSpPr>
      <xdr:spPr bwMode="auto">
        <a:xfrm>
          <a:off x="18249900" y="2352675"/>
          <a:ext cx="361950" cy="12553950"/>
        </a:xfrm>
        <a:prstGeom prst="rect">
          <a:avLst/>
        </a:prstGeom>
        <a:noFill/>
        <a:ln w="9525">
          <a:solidFill>
            <a:srgbClr val="993300"/>
          </a:solidFill>
          <a:miter lim="800000"/>
          <a:headEnd/>
          <a:tailEnd/>
        </a:ln>
      </xdr:spPr>
      <xdr:txBody>
        <a:bodyPr vertOverflow="clip" vert="vert270" wrap="square" lIns="0" tIns="0" rIns="0" bIns="0" anchor="ctr" upright="1"/>
        <a:lstStyle/>
        <a:p>
          <a:pPr algn="ctr" rtl="0">
            <a:defRPr sz="1000"/>
          </a:pPr>
          <a:r>
            <a:rPr lang="fr-FR" sz="800" b="0" i="0" u="none" strike="noStrike" baseline="0">
              <a:solidFill>
                <a:srgbClr val="663300"/>
              </a:solidFill>
              <a:latin typeface="+mn-lt"/>
              <a:cs typeface="Times New Roman"/>
            </a:rPr>
            <a:t>Conditions Générales de Vente consultables sur le www.bijou.com ou sur simple demande : infos@bijou.com - 05 55 08 30 00 - Voir poids nets, prix au kilo et liste d'ingrédients sur le catalogue - *Chocolats de couverture et pépites </a:t>
          </a:r>
          <a:endParaRPr lang="fr-FR" sz="800" b="0" i="0" u="sng" strike="noStrike" baseline="0">
            <a:solidFill>
              <a:srgbClr val="663300"/>
            </a:solidFill>
            <a:latin typeface="+mn-lt"/>
            <a:cs typeface="Times New Roman"/>
          </a:endParaRPr>
        </a:p>
      </xdr:txBody>
    </xdr:sp>
    <xdr:clientData/>
  </xdr:twoCellAnchor>
  <xdr:twoCellAnchor>
    <xdr:from>
      <xdr:col>29</xdr:col>
      <xdr:colOff>847725</xdr:colOff>
      <xdr:row>50</xdr:row>
      <xdr:rowOff>38100</xdr:rowOff>
    </xdr:from>
    <xdr:to>
      <xdr:col>32</xdr:col>
      <xdr:colOff>142875</xdr:colOff>
      <xdr:row>51</xdr:row>
      <xdr:rowOff>152400</xdr:rowOff>
    </xdr:to>
    <xdr:sp macro="" textlink="">
      <xdr:nvSpPr>
        <xdr:cNvPr id="3" name="Text Box 105">
          <a:extLst>
            <a:ext uri="{FF2B5EF4-FFF2-40B4-BE49-F238E27FC236}">
              <a16:creationId xmlns:a16="http://schemas.microsoft.com/office/drawing/2014/main" xmlns="" id="{A0DF47B8-7BA6-49D7-9035-C8427C7C414A}"/>
            </a:ext>
          </a:extLst>
        </xdr:cNvPr>
        <xdr:cNvSpPr txBox="1">
          <a:spLocks noChangeArrowheads="1"/>
        </xdr:cNvSpPr>
      </xdr:nvSpPr>
      <xdr:spPr bwMode="auto">
        <a:xfrm>
          <a:off x="16335375" y="13849350"/>
          <a:ext cx="790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8000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69</xdr:col>
      <xdr:colOff>47625</xdr:colOff>
      <xdr:row>11</xdr:row>
      <xdr:rowOff>0</xdr:rowOff>
    </xdr:from>
    <xdr:to>
      <xdr:col>69</xdr:col>
      <xdr:colOff>390525</xdr:colOff>
      <xdr:row>53</xdr:row>
      <xdr:rowOff>104775</xdr:rowOff>
    </xdr:to>
    <xdr:sp macro="" textlink="">
      <xdr:nvSpPr>
        <xdr:cNvPr id="4" name="Text Box 751">
          <a:extLst>
            <a:ext uri="{FF2B5EF4-FFF2-40B4-BE49-F238E27FC236}">
              <a16:creationId xmlns:a16="http://schemas.microsoft.com/office/drawing/2014/main" xmlns="" id="{9F59EC3F-F313-4A1D-8472-44A5419E7AC4}"/>
            </a:ext>
          </a:extLst>
        </xdr:cNvPr>
        <xdr:cNvSpPr txBox="1">
          <a:spLocks noChangeArrowheads="1"/>
        </xdr:cNvSpPr>
      </xdr:nvSpPr>
      <xdr:spPr bwMode="auto">
        <a:xfrm>
          <a:off x="37576125" y="2352675"/>
          <a:ext cx="342900" cy="12553950"/>
        </a:xfrm>
        <a:prstGeom prst="rect">
          <a:avLst/>
        </a:prstGeom>
        <a:noFill/>
        <a:ln w="9525">
          <a:solidFill>
            <a:srgbClr val="993300"/>
          </a:solidFill>
          <a:miter lim="800000"/>
          <a:headEnd/>
          <a:tailEnd/>
        </a:ln>
      </xdr:spPr>
      <xdr:txBody>
        <a:bodyPr vertOverflow="clip" vert="vert270" wrap="square" lIns="0" tIns="0" rIns="0" bIns="0" anchor="ctr" upright="1"/>
        <a:lstStyle/>
        <a:p>
          <a:pPr algn="ctr" rtl="0"/>
          <a:r>
            <a:rPr lang="fr-FR" sz="800" b="0" i="0" baseline="0">
              <a:solidFill>
                <a:schemeClr val="accent2">
                  <a:lumMod val="50000"/>
                </a:schemeClr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Conditions Générales de Vente consultables sur le www.bijou.com ou sur simple demande : infos@bijou.com - 05 55 08 30 00 - Voir poids nets, prix au kilo et liste d'ingrédients sur le catalogue - *Chocolats de couverture et pépites </a:t>
          </a:r>
          <a:endParaRPr lang="fr-FR" sz="800">
            <a:solidFill>
              <a:schemeClr val="accent2">
                <a:lumMod val="50000"/>
              </a:schemeClr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64</xdr:col>
      <xdr:colOff>0</xdr:colOff>
      <xdr:row>50</xdr:row>
      <xdr:rowOff>38100</xdr:rowOff>
    </xdr:from>
    <xdr:to>
      <xdr:col>66</xdr:col>
      <xdr:colOff>28575</xdr:colOff>
      <xdr:row>51</xdr:row>
      <xdr:rowOff>152400</xdr:rowOff>
    </xdr:to>
    <xdr:sp macro="" textlink="">
      <xdr:nvSpPr>
        <xdr:cNvPr id="5" name="Text Box 105">
          <a:extLst>
            <a:ext uri="{FF2B5EF4-FFF2-40B4-BE49-F238E27FC236}">
              <a16:creationId xmlns:a16="http://schemas.microsoft.com/office/drawing/2014/main" xmlns="" id="{08489E6A-79FE-4D04-BFBD-0940991307EE}"/>
            </a:ext>
          </a:extLst>
        </xdr:cNvPr>
        <xdr:cNvSpPr txBox="1">
          <a:spLocks noChangeArrowheads="1"/>
        </xdr:cNvSpPr>
      </xdr:nvSpPr>
      <xdr:spPr bwMode="auto">
        <a:xfrm>
          <a:off x="35128200" y="13849350"/>
          <a:ext cx="6000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8000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104</xdr:col>
      <xdr:colOff>47625</xdr:colOff>
      <xdr:row>11</xdr:row>
      <xdr:rowOff>0</xdr:rowOff>
    </xdr:from>
    <xdr:to>
      <xdr:col>104</xdr:col>
      <xdr:colOff>390525</xdr:colOff>
      <xdr:row>53</xdr:row>
      <xdr:rowOff>104775</xdr:rowOff>
    </xdr:to>
    <xdr:sp macro="" textlink="">
      <xdr:nvSpPr>
        <xdr:cNvPr id="6" name="Text Box 751">
          <a:extLst>
            <a:ext uri="{FF2B5EF4-FFF2-40B4-BE49-F238E27FC236}">
              <a16:creationId xmlns:a16="http://schemas.microsoft.com/office/drawing/2014/main" xmlns="" id="{54B9B5D7-5953-4D52-8C8E-D858AF5B9907}"/>
            </a:ext>
          </a:extLst>
        </xdr:cNvPr>
        <xdr:cNvSpPr txBox="1">
          <a:spLocks noChangeArrowheads="1"/>
        </xdr:cNvSpPr>
      </xdr:nvSpPr>
      <xdr:spPr bwMode="auto">
        <a:xfrm>
          <a:off x="57007125" y="2352675"/>
          <a:ext cx="342900" cy="12553950"/>
        </a:xfrm>
        <a:prstGeom prst="rect">
          <a:avLst/>
        </a:prstGeom>
        <a:noFill/>
        <a:ln w="9525">
          <a:solidFill>
            <a:srgbClr val="993300"/>
          </a:solidFill>
          <a:miter lim="800000"/>
          <a:headEnd/>
          <a:tailEnd/>
        </a:ln>
      </xdr:spPr>
      <xdr:txBody>
        <a:bodyPr vertOverflow="clip" vert="vert270" wrap="square" lIns="0" tIns="0" rIns="0" bIns="0" anchor="ctr" upright="1"/>
        <a:lstStyle/>
        <a:p>
          <a:pPr algn="ctr" rtl="0"/>
          <a:r>
            <a:rPr lang="fr-FR" sz="800" b="0" i="0" baseline="0">
              <a:solidFill>
                <a:schemeClr val="accent2">
                  <a:lumMod val="50000"/>
                </a:schemeClr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Conditions Générales de Vente consultables sur le www.bijou.com ou sur simple demande : infos@bijou.com - 05 55 08 30 00 - Voir poids nets, prix au kilo et liste d'ingrédients sur le catalogue - *Chocolats de couverture et pépites </a:t>
          </a:r>
          <a:endParaRPr lang="fr-FR" sz="800">
            <a:solidFill>
              <a:schemeClr val="accent2">
                <a:lumMod val="50000"/>
              </a:schemeClr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99</xdr:col>
      <xdr:colOff>0</xdr:colOff>
      <xdr:row>50</xdr:row>
      <xdr:rowOff>38100</xdr:rowOff>
    </xdr:from>
    <xdr:to>
      <xdr:col>101</xdr:col>
      <xdr:colOff>28575</xdr:colOff>
      <xdr:row>51</xdr:row>
      <xdr:rowOff>152400</xdr:rowOff>
    </xdr:to>
    <xdr:sp macro="" textlink="">
      <xdr:nvSpPr>
        <xdr:cNvPr id="7" name="Text Box 105">
          <a:extLst>
            <a:ext uri="{FF2B5EF4-FFF2-40B4-BE49-F238E27FC236}">
              <a16:creationId xmlns:a16="http://schemas.microsoft.com/office/drawing/2014/main" xmlns="" id="{EA98BCB9-8630-46FE-823E-5F8055B8F98A}"/>
            </a:ext>
          </a:extLst>
        </xdr:cNvPr>
        <xdr:cNvSpPr txBox="1">
          <a:spLocks noChangeArrowheads="1"/>
        </xdr:cNvSpPr>
      </xdr:nvSpPr>
      <xdr:spPr bwMode="auto">
        <a:xfrm>
          <a:off x="54521100" y="13849350"/>
          <a:ext cx="6000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8000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29</xdr:col>
      <xdr:colOff>847725</xdr:colOff>
      <xdr:row>50</xdr:row>
      <xdr:rowOff>38100</xdr:rowOff>
    </xdr:from>
    <xdr:to>
      <xdr:col>32</xdr:col>
      <xdr:colOff>142875</xdr:colOff>
      <xdr:row>51</xdr:row>
      <xdr:rowOff>152400</xdr:rowOff>
    </xdr:to>
    <xdr:sp macro="" textlink="">
      <xdr:nvSpPr>
        <xdr:cNvPr id="8" name="Text Box 105">
          <a:extLst>
            <a:ext uri="{FF2B5EF4-FFF2-40B4-BE49-F238E27FC236}">
              <a16:creationId xmlns:a16="http://schemas.microsoft.com/office/drawing/2014/main" xmlns="" id="{A76788F5-8745-4C3A-8164-838B4FCBD470}"/>
            </a:ext>
          </a:extLst>
        </xdr:cNvPr>
        <xdr:cNvSpPr txBox="1">
          <a:spLocks noChangeArrowheads="1"/>
        </xdr:cNvSpPr>
      </xdr:nvSpPr>
      <xdr:spPr bwMode="auto">
        <a:xfrm>
          <a:off x="16335375" y="13849350"/>
          <a:ext cx="790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6633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64</xdr:col>
      <xdr:colOff>0</xdr:colOff>
      <xdr:row>50</xdr:row>
      <xdr:rowOff>38100</xdr:rowOff>
    </xdr:from>
    <xdr:to>
      <xdr:col>66</xdr:col>
      <xdr:colOff>28575</xdr:colOff>
      <xdr:row>51</xdr:row>
      <xdr:rowOff>152400</xdr:rowOff>
    </xdr:to>
    <xdr:sp macro="" textlink="">
      <xdr:nvSpPr>
        <xdr:cNvPr id="9" name="Text Box 105">
          <a:extLst>
            <a:ext uri="{FF2B5EF4-FFF2-40B4-BE49-F238E27FC236}">
              <a16:creationId xmlns:a16="http://schemas.microsoft.com/office/drawing/2014/main" xmlns="" id="{646C8EE8-EEFD-4305-95CF-6303529F2B0C}"/>
            </a:ext>
          </a:extLst>
        </xdr:cNvPr>
        <xdr:cNvSpPr txBox="1">
          <a:spLocks noChangeArrowheads="1"/>
        </xdr:cNvSpPr>
      </xdr:nvSpPr>
      <xdr:spPr bwMode="auto">
        <a:xfrm>
          <a:off x="35128200" y="13849350"/>
          <a:ext cx="6000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6633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99</xdr:col>
      <xdr:colOff>0</xdr:colOff>
      <xdr:row>50</xdr:row>
      <xdr:rowOff>38100</xdr:rowOff>
    </xdr:from>
    <xdr:to>
      <xdr:col>101</xdr:col>
      <xdr:colOff>28575</xdr:colOff>
      <xdr:row>51</xdr:row>
      <xdr:rowOff>152400</xdr:rowOff>
    </xdr:to>
    <xdr:sp macro="" textlink="">
      <xdr:nvSpPr>
        <xdr:cNvPr id="10" name="Text Box 105">
          <a:extLst>
            <a:ext uri="{FF2B5EF4-FFF2-40B4-BE49-F238E27FC236}">
              <a16:creationId xmlns:a16="http://schemas.microsoft.com/office/drawing/2014/main" xmlns="" id="{8A8BDF0C-CDBA-4342-922A-E40FD7BCEAEF}"/>
            </a:ext>
          </a:extLst>
        </xdr:cNvPr>
        <xdr:cNvSpPr txBox="1">
          <a:spLocks noChangeArrowheads="1"/>
        </xdr:cNvSpPr>
      </xdr:nvSpPr>
      <xdr:spPr bwMode="auto">
        <a:xfrm>
          <a:off x="54521100" y="13849350"/>
          <a:ext cx="6000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6633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138</xdr:col>
      <xdr:colOff>47625</xdr:colOff>
      <xdr:row>11</xdr:row>
      <xdr:rowOff>0</xdr:rowOff>
    </xdr:from>
    <xdr:to>
      <xdr:col>138</xdr:col>
      <xdr:colOff>390525</xdr:colOff>
      <xdr:row>53</xdr:row>
      <xdr:rowOff>104775</xdr:rowOff>
    </xdr:to>
    <xdr:sp macro="" textlink="">
      <xdr:nvSpPr>
        <xdr:cNvPr id="11" name="Text Box 751">
          <a:extLst>
            <a:ext uri="{FF2B5EF4-FFF2-40B4-BE49-F238E27FC236}">
              <a16:creationId xmlns:a16="http://schemas.microsoft.com/office/drawing/2014/main" xmlns="" id="{1E03E776-117F-40E2-BD62-CD1657EA7035}"/>
            </a:ext>
          </a:extLst>
        </xdr:cNvPr>
        <xdr:cNvSpPr txBox="1">
          <a:spLocks noChangeArrowheads="1"/>
        </xdr:cNvSpPr>
      </xdr:nvSpPr>
      <xdr:spPr bwMode="auto">
        <a:xfrm>
          <a:off x="76333350" y="2352675"/>
          <a:ext cx="342900" cy="12553950"/>
        </a:xfrm>
        <a:prstGeom prst="rect">
          <a:avLst/>
        </a:prstGeom>
        <a:noFill/>
        <a:ln w="9525">
          <a:solidFill>
            <a:srgbClr val="993300"/>
          </a:solidFill>
          <a:miter lim="800000"/>
          <a:headEnd/>
          <a:tailEnd/>
        </a:ln>
      </xdr:spPr>
      <xdr:txBody>
        <a:bodyPr vertOverflow="clip" vert="vert270" wrap="square" lIns="0" tIns="0" rIns="0" bIns="0" anchor="ctr" upright="1"/>
        <a:lstStyle/>
        <a:p>
          <a:pPr algn="ctr" rtl="0"/>
          <a:r>
            <a:rPr lang="fr-FR" sz="800" b="0" i="0" baseline="0">
              <a:solidFill>
                <a:schemeClr val="accent2">
                  <a:lumMod val="50000"/>
                </a:schemeClr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Conditions Générales de Vente consultables sur le www.bijou.com ou sur simple demande : infos@bijou.com - 05 55 08 30 00 - Voir poids nets, prix au kilo et liste d'ingrédients sur le catalogue - *Chocolats de couverture et pépites </a:t>
          </a:r>
          <a:endParaRPr lang="fr-FR" sz="800">
            <a:solidFill>
              <a:schemeClr val="accent2">
                <a:lumMod val="50000"/>
              </a:schemeClr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133</xdr:col>
      <xdr:colOff>0</xdr:colOff>
      <xdr:row>50</xdr:row>
      <xdr:rowOff>38100</xdr:rowOff>
    </xdr:from>
    <xdr:to>
      <xdr:col>135</xdr:col>
      <xdr:colOff>28575</xdr:colOff>
      <xdr:row>51</xdr:row>
      <xdr:rowOff>152400</xdr:rowOff>
    </xdr:to>
    <xdr:sp macro="" textlink="">
      <xdr:nvSpPr>
        <xdr:cNvPr id="12" name="Text Box 105">
          <a:extLst>
            <a:ext uri="{FF2B5EF4-FFF2-40B4-BE49-F238E27FC236}">
              <a16:creationId xmlns:a16="http://schemas.microsoft.com/office/drawing/2014/main" xmlns="" id="{EF6CE009-E0AE-4919-A580-225A82D2C8AA}"/>
            </a:ext>
          </a:extLst>
        </xdr:cNvPr>
        <xdr:cNvSpPr txBox="1">
          <a:spLocks noChangeArrowheads="1"/>
        </xdr:cNvSpPr>
      </xdr:nvSpPr>
      <xdr:spPr bwMode="auto">
        <a:xfrm>
          <a:off x="73847325" y="13849350"/>
          <a:ext cx="6000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8000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133</xdr:col>
      <xdr:colOff>0</xdr:colOff>
      <xdr:row>50</xdr:row>
      <xdr:rowOff>38100</xdr:rowOff>
    </xdr:from>
    <xdr:to>
      <xdr:col>135</xdr:col>
      <xdr:colOff>28575</xdr:colOff>
      <xdr:row>51</xdr:row>
      <xdr:rowOff>152400</xdr:rowOff>
    </xdr:to>
    <xdr:sp macro="" textlink="">
      <xdr:nvSpPr>
        <xdr:cNvPr id="13" name="Text Box 105">
          <a:extLst>
            <a:ext uri="{FF2B5EF4-FFF2-40B4-BE49-F238E27FC236}">
              <a16:creationId xmlns:a16="http://schemas.microsoft.com/office/drawing/2014/main" xmlns="" id="{C216DD69-5ABB-47F6-A718-FA5A166FFD90}"/>
            </a:ext>
          </a:extLst>
        </xdr:cNvPr>
        <xdr:cNvSpPr txBox="1">
          <a:spLocks noChangeArrowheads="1"/>
        </xdr:cNvSpPr>
      </xdr:nvSpPr>
      <xdr:spPr bwMode="auto">
        <a:xfrm>
          <a:off x="73847325" y="13849350"/>
          <a:ext cx="6000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8000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172</xdr:col>
      <xdr:colOff>47625</xdr:colOff>
      <xdr:row>11</xdr:row>
      <xdr:rowOff>0</xdr:rowOff>
    </xdr:from>
    <xdr:to>
      <xdr:col>172</xdr:col>
      <xdr:colOff>390525</xdr:colOff>
      <xdr:row>53</xdr:row>
      <xdr:rowOff>104775</xdr:rowOff>
    </xdr:to>
    <xdr:sp macro="" textlink="">
      <xdr:nvSpPr>
        <xdr:cNvPr id="14" name="Text Box 751">
          <a:extLst>
            <a:ext uri="{FF2B5EF4-FFF2-40B4-BE49-F238E27FC236}">
              <a16:creationId xmlns:a16="http://schemas.microsoft.com/office/drawing/2014/main" xmlns="" id="{FDB8EE0D-5BF7-4936-8387-C224FC4D409C}"/>
            </a:ext>
          </a:extLst>
        </xdr:cNvPr>
        <xdr:cNvSpPr txBox="1">
          <a:spLocks noChangeArrowheads="1"/>
        </xdr:cNvSpPr>
      </xdr:nvSpPr>
      <xdr:spPr bwMode="auto">
        <a:xfrm>
          <a:off x="95488125" y="2352675"/>
          <a:ext cx="342900" cy="12553950"/>
        </a:xfrm>
        <a:prstGeom prst="rect">
          <a:avLst/>
        </a:prstGeom>
        <a:noFill/>
        <a:ln w="9525">
          <a:solidFill>
            <a:srgbClr val="993300"/>
          </a:solidFill>
          <a:miter lim="800000"/>
          <a:headEnd/>
          <a:tailEnd/>
        </a:ln>
      </xdr:spPr>
      <xdr:txBody>
        <a:bodyPr vertOverflow="clip" vert="vert270" wrap="square" lIns="0" tIns="0" rIns="0" bIns="0" anchor="ctr" upright="1"/>
        <a:lstStyle/>
        <a:p>
          <a:pPr algn="ctr" rtl="0"/>
          <a:r>
            <a:rPr lang="fr-FR" sz="800" b="0" i="0" baseline="0">
              <a:solidFill>
                <a:schemeClr val="accent2">
                  <a:lumMod val="50000"/>
                </a:schemeClr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Conditions Générales de Vente consultables sur le www.bijou.com ou sur simple demande : infos@bijou.com - 05 55 08 30 00 - Voir poids nets, prix au kilo et liste d'ingrédients sur le catalogue - *Chocolats de couverture et pépites </a:t>
          </a:r>
          <a:endParaRPr lang="fr-FR" sz="800">
            <a:solidFill>
              <a:schemeClr val="accent2">
                <a:lumMod val="50000"/>
              </a:schemeClr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167</xdr:col>
      <xdr:colOff>0</xdr:colOff>
      <xdr:row>50</xdr:row>
      <xdr:rowOff>38100</xdr:rowOff>
    </xdr:from>
    <xdr:to>
      <xdr:col>169</xdr:col>
      <xdr:colOff>28575</xdr:colOff>
      <xdr:row>51</xdr:row>
      <xdr:rowOff>152400</xdr:rowOff>
    </xdr:to>
    <xdr:sp macro="" textlink="">
      <xdr:nvSpPr>
        <xdr:cNvPr id="15" name="Text Box 105">
          <a:extLst>
            <a:ext uri="{FF2B5EF4-FFF2-40B4-BE49-F238E27FC236}">
              <a16:creationId xmlns:a16="http://schemas.microsoft.com/office/drawing/2014/main" xmlns="" id="{88834B56-BC81-4987-B784-0E240D1B5D52}"/>
            </a:ext>
          </a:extLst>
        </xdr:cNvPr>
        <xdr:cNvSpPr txBox="1">
          <a:spLocks noChangeArrowheads="1"/>
        </xdr:cNvSpPr>
      </xdr:nvSpPr>
      <xdr:spPr bwMode="auto">
        <a:xfrm>
          <a:off x="93040200" y="13849350"/>
          <a:ext cx="6000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8000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167</xdr:col>
      <xdr:colOff>0</xdr:colOff>
      <xdr:row>50</xdr:row>
      <xdr:rowOff>38100</xdr:rowOff>
    </xdr:from>
    <xdr:to>
      <xdr:col>169</xdr:col>
      <xdr:colOff>28575</xdr:colOff>
      <xdr:row>51</xdr:row>
      <xdr:rowOff>152400</xdr:rowOff>
    </xdr:to>
    <xdr:sp macro="" textlink="">
      <xdr:nvSpPr>
        <xdr:cNvPr id="16" name="Text Box 105">
          <a:extLst>
            <a:ext uri="{FF2B5EF4-FFF2-40B4-BE49-F238E27FC236}">
              <a16:creationId xmlns:a16="http://schemas.microsoft.com/office/drawing/2014/main" xmlns="" id="{F7165421-0490-4D10-B1DF-106C172D457D}"/>
            </a:ext>
          </a:extLst>
        </xdr:cNvPr>
        <xdr:cNvSpPr txBox="1">
          <a:spLocks noChangeArrowheads="1"/>
        </xdr:cNvSpPr>
      </xdr:nvSpPr>
      <xdr:spPr bwMode="auto">
        <a:xfrm>
          <a:off x="93040200" y="13849350"/>
          <a:ext cx="6000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8000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 editAs="oneCell">
    <xdr:from>
      <xdr:col>1</xdr:col>
      <xdr:colOff>138906</xdr:colOff>
      <xdr:row>5</xdr:row>
      <xdr:rowOff>213720</xdr:rowOff>
    </xdr:from>
    <xdr:to>
      <xdr:col>5</xdr:col>
      <xdr:colOff>208118</xdr:colOff>
      <xdr:row>7</xdr:row>
      <xdr:rowOff>127995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xmlns="" id="{3B3BBF52-5E2E-4A5F-84F8-64039F68F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81781" y="1232895"/>
          <a:ext cx="1631312" cy="447675"/>
        </a:xfrm>
        <a:prstGeom prst="rect">
          <a:avLst/>
        </a:prstGeom>
      </xdr:spPr>
    </xdr:pic>
    <xdr:clientData/>
  </xdr:twoCellAnchor>
  <xdr:twoCellAnchor editAs="oneCell">
    <xdr:from>
      <xdr:col>1</xdr:col>
      <xdr:colOff>4765</xdr:colOff>
      <xdr:row>0</xdr:row>
      <xdr:rowOff>56355</xdr:rowOff>
    </xdr:from>
    <xdr:to>
      <xdr:col>5</xdr:col>
      <xdr:colOff>456333</xdr:colOff>
      <xdr:row>5</xdr:row>
      <xdr:rowOff>132555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xmlns="" id="{D3A8A2B2-52EA-4566-AB1D-6FBF609E9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7640" y="56355"/>
          <a:ext cx="2013668" cy="1095375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11</xdr:row>
      <xdr:rowOff>620713</xdr:rowOff>
    </xdr:from>
    <xdr:to>
      <xdr:col>4</xdr:col>
      <xdr:colOff>849313</xdr:colOff>
      <xdr:row>12</xdr:row>
      <xdr:rowOff>187326</xdr:rowOff>
    </xdr:to>
    <xdr:sp macro="" textlink="">
      <xdr:nvSpPr>
        <xdr:cNvPr id="19" name="Text Box 363">
          <a:extLst>
            <a:ext uri="{FF2B5EF4-FFF2-40B4-BE49-F238E27FC236}">
              <a16:creationId xmlns:a16="http://schemas.microsoft.com/office/drawing/2014/main" xmlns="" id="{871E059C-EB3C-4A1F-8251-A7B4823BECD0}"/>
            </a:ext>
          </a:extLst>
        </xdr:cNvPr>
        <xdr:cNvSpPr txBox="1">
          <a:spLocks noChangeArrowheads="1"/>
        </xdr:cNvSpPr>
      </xdr:nvSpPr>
      <xdr:spPr bwMode="auto">
        <a:xfrm>
          <a:off x="263525" y="2973388"/>
          <a:ext cx="1366838" cy="452438"/>
        </a:xfrm>
        <a:prstGeom prst="rect">
          <a:avLst/>
        </a:prstGeom>
        <a:solidFill>
          <a:srgbClr val="996633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Les produits 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de </a:t>
          </a:r>
          <a:r>
            <a:rPr lang="fr-FR" sz="14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Mady</a:t>
          </a: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</a:t>
          </a:r>
        </a:p>
      </xdr:txBody>
    </xdr:sp>
    <xdr:clientData/>
  </xdr:twoCellAnchor>
  <xdr:twoCellAnchor>
    <xdr:from>
      <xdr:col>1</xdr:col>
      <xdr:colOff>119063</xdr:colOff>
      <xdr:row>37</xdr:row>
      <xdr:rowOff>78581</xdr:rowOff>
    </xdr:from>
    <xdr:to>
      <xdr:col>5</xdr:col>
      <xdr:colOff>139700</xdr:colOff>
      <xdr:row>38</xdr:row>
      <xdr:rowOff>269081</xdr:rowOff>
    </xdr:to>
    <xdr:sp macro="" textlink="">
      <xdr:nvSpPr>
        <xdr:cNvPr id="20" name="Text Box 363">
          <a:extLst>
            <a:ext uri="{FF2B5EF4-FFF2-40B4-BE49-F238E27FC236}">
              <a16:creationId xmlns:a16="http://schemas.microsoft.com/office/drawing/2014/main" xmlns="" id="{A05D9B92-4090-425C-A311-81E92A865F7E}"/>
            </a:ext>
          </a:extLst>
        </xdr:cNvPr>
        <xdr:cNvSpPr txBox="1">
          <a:spLocks noChangeArrowheads="1"/>
        </xdr:cNvSpPr>
      </xdr:nvSpPr>
      <xdr:spPr bwMode="auto">
        <a:xfrm>
          <a:off x="258763" y="10873581"/>
          <a:ext cx="1582737" cy="482600"/>
        </a:xfrm>
        <a:prstGeom prst="rect">
          <a:avLst/>
        </a:prstGeom>
        <a:solidFill>
          <a:srgbClr val="E00702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La sélection saisonnière 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de </a:t>
          </a:r>
          <a:r>
            <a:rPr lang="fr-FR" sz="14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CASSE-NOISETTE</a:t>
          </a:r>
          <a:endParaRPr lang="fr-FR" sz="1000" b="1" i="1" u="none" strike="noStrike" baseline="0">
            <a:solidFill>
              <a:schemeClr val="bg1"/>
            </a:solidFill>
            <a:latin typeface="+mn-lt"/>
            <a:cs typeface="Times New Roman"/>
          </a:endParaRPr>
        </a:p>
      </xdr:txBody>
    </xdr:sp>
    <xdr:clientData/>
  </xdr:twoCellAnchor>
  <xdr:twoCellAnchor>
    <xdr:from>
      <xdr:col>133</xdr:col>
      <xdr:colOff>0</xdr:colOff>
      <xdr:row>50</xdr:row>
      <xdr:rowOff>38100</xdr:rowOff>
    </xdr:from>
    <xdr:to>
      <xdr:col>135</xdr:col>
      <xdr:colOff>28575</xdr:colOff>
      <xdr:row>51</xdr:row>
      <xdr:rowOff>152400</xdr:rowOff>
    </xdr:to>
    <xdr:sp macro="" textlink="">
      <xdr:nvSpPr>
        <xdr:cNvPr id="21" name="Text Box 105">
          <a:extLst>
            <a:ext uri="{FF2B5EF4-FFF2-40B4-BE49-F238E27FC236}">
              <a16:creationId xmlns:a16="http://schemas.microsoft.com/office/drawing/2014/main" xmlns="" id="{429AE3BC-405E-4BD7-AAF8-293D11D4FB27}"/>
            </a:ext>
          </a:extLst>
        </xdr:cNvPr>
        <xdr:cNvSpPr txBox="1">
          <a:spLocks noChangeArrowheads="1"/>
        </xdr:cNvSpPr>
      </xdr:nvSpPr>
      <xdr:spPr bwMode="auto">
        <a:xfrm>
          <a:off x="73847325" y="13849350"/>
          <a:ext cx="6000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8000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133</xdr:col>
      <xdr:colOff>0</xdr:colOff>
      <xdr:row>50</xdr:row>
      <xdr:rowOff>38100</xdr:rowOff>
    </xdr:from>
    <xdr:to>
      <xdr:col>135</xdr:col>
      <xdr:colOff>28575</xdr:colOff>
      <xdr:row>51</xdr:row>
      <xdr:rowOff>152400</xdr:rowOff>
    </xdr:to>
    <xdr:sp macro="" textlink="">
      <xdr:nvSpPr>
        <xdr:cNvPr id="22" name="Text Box 105">
          <a:extLst>
            <a:ext uri="{FF2B5EF4-FFF2-40B4-BE49-F238E27FC236}">
              <a16:creationId xmlns:a16="http://schemas.microsoft.com/office/drawing/2014/main" xmlns="" id="{B06CA829-4071-4819-AE06-6305618745F6}"/>
            </a:ext>
          </a:extLst>
        </xdr:cNvPr>
        <xdr:cNvSpPr txBox="1">
          <a:spLocks noChangeArrowheads="1"/>
        </xdr:cNvSpPr>
      </xdr:nvSpPr>
      <xdr:spPr bwMode="auto">
        <a:xfrm>
          <a:off x="73847325" y="13849350"/>
          <a:ext cx="6000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6633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167</xdr:col>
      <xdr:colOff>0</xdr:colOff>
      <xdr:row>50</xdr:row>
      <xdr:rowOff>38100</xdr:rowOff>
    </xdr:from>
    <xdr:to>
      <xdr:col>169</xdr:col>
      <xdr:colOff>28575</xdr:colOff>
      <xdr:row>51</xdr:row>
      <xdr:rowOff>152400</xdr:rowOff>
    </xdr:to>
    <xdr:sp macro="" textlink="">
      <xdr:nvSpPr>
        <xdr:cNvPr id="23" name="Text Box 105">
          <a:extLst>
            <a:ext uri="{FF2B5EF4-FFF2-40B4-BE49-F238E27FC236}">
              <a16:creationId xmlns:a16="http://schemas.microsoft.com/office/drawing/2014/main" xmlns="" id="{02FF623E-EEE7-4D84-ADF1-868975AD94F5}"/>
            </a:ext>
          </a:extLst>
        </xdr:cNvPr>
        <xdr:cNvSpPr txBox="1">
          <a:spLocks noChangeArrowheads="1"/>
        </xdr:cNvSpPr>
      </xdr:nvSpPr>
      <xdr:spPr bwMode="auto">
        <a:xfrm>
          <a:off x="93040200" y="13849350"/>
          <a:ext cx="6000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8000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167</xdr:col>
      <xdr:colOff>0</xdr:colOff>
      <xdr:row>50</xdr:row>
      <xdr:rowOff>38100</xdr:rowOff>
    </xdr:from>
    <xdr:to>
      <xdr:col>169</xdr:col>
      <xdr:colOff>28575</xdr:colOff>
      <xdr:row>51</xdr:row>
      <xdr:rowOff>152400</xdr:rowOff>
    </xdr:to>
    <xdr:sp macro="" textlink="">
      <xdr:nvSpPr>
        <xdr:cNvPr id="24" name="Text Box 105">
          <a:extLst>
            <a:ext uri="{FF2B5EF4-FFF2-40B4-BE49-F238E27FC236}">
              <a16:creationId xmlns:a16="http://schemas.microsoft.com/office/drawing/2014/main" xmlns="" id="{BFFD7CC0-AFAC-4BAA-B01F-052AD1C3FB46}"/>
            </a:ext>
          </a:extLst>
        </xdr:cNvPr>
        <xdr:cNvSpPr txBox="1">
          <a:spLocks noChangeArrowheads="1"/>
        </xdr:cNvSpPr>
      </xdr:nvSpPr>
      <xdr:spPr bwMode="auto">
        <a:xfrm>
          <a:off x="93040200" y="13849350"/>
          <a:ext cx="6000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8000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167</xdr:col>
      <xdr:colOff>0</xdr:colOff>
      <xdr:row>50</xdr:row>
      <xdr:rowOff>38100</xdr:rowOff>
    </xdr:from>
    <xdr:to>
      <xdr:col>169</xdr:col>
      <xdr:colOff>28575</xdr:colOff>
      <xdr:row>51</xdr:row>
      <xdr:rowOff>152400</xdr:rowOff>
    </xdr:to>
    <xdr:sp macro="" textlink="">
      <xdr:nvSpPr>
        <xdr:cNvPr id="25" name="Text Box 105">
          <a:extLst>
            <a:ext uri="{FF2B5EF4-FFF2-40B4-BE49-F238E27FC236}">
              <a16:creationId xmlns:a16="http://schemas.microsoft.com/office/drawing/2014/main" xmlns="" id="{32933D9F-4009-4F1A-8799-1E4BFDC3D6ED}"/>
            </a:ext>
          </a:extLst>
        </xdr:cNvPr>
        <xdr:cNvSpPr txBox="1">
          <a:spLocks noChangeArrowheads="1"/>
        </xdr:cNvSpPr>
      </xdr:nvSpPr>
      <xdr:spPr bwMode="auto">
        <a:xfrm>
          <a:off x="93040200" y="13849350"/>
          <a:ext cx="6000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8000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167</xdr:col>
      <xdr:colOff>0</xdr:colOff>
      <xdr:row>50</xdr:row>
      <xdr:rowOff>38100</xdr:rowOff>
    </xdr:from>
    <xdr:to>
      <xdr:col>169</xdr:col>
      <xdr:colOff>28575</xdr:colOff>
      <xdr:row>51</xdr:row>
      <xdr:rowOff>152400</xdr:rowOff>
    </xdr:to>
    <xdr:sp macro="" textlink="">
      <xdr:nvSpPr>
        <xdr:cNvPr id="26" name="Text Box 105">
          <a:extLst>
            <a:ext uri="{FF2B5EF4-FFF2-40B4-BE49-F238E27FC236}">
              <a16:creationId xmlns:a16="http://schemas.microsoft.com/office/drawing/2014/main" xmlns="" id="{30D51350-5985-4F53-96CD-56219945FF0D}"/>
            </a:ext>
          </a:extLst>
        </xdr:cNvPr>
        <xdr:cNvSpPr txBox="1">
          <a:spLocks noChangeArrowheads="1"/>
        </xdr:cNvSpPr>
      </xdr:nvSpPr>
      <xdr:spPr bwMode="auto">
        <a:xfrm>
          <a:off x="93040200" y="13849350"/>
          <a:ext cx="6000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6633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2</xdr:col>
      <xdr:colOff>76200</xdr:colOff>
      <xdr:row>7</xdr:row>
      <xdr:rowOff>228600</xdr:rowOff>
    </xdr:from>
    <xdr:to>
      <xdr:col>4</xdr:col>
      <xdr:colOff>800099</xdr:colOff>
      <xdr:row>11</xdr:row>
      <xdr:rowOff>457200</xdr:rowOff>
    </xdr:to>
    <xdr:sp macro="" textlink="" fLocksText="0">
      <xdr:nvSpPr>
        <xdr:cNvPr id="27" name="Text Box 145">
          <a:extLst>
            <a:ext uri="{FF2B5EF4-FFF2-40B4-BE49-F238E27FC236}">
              <a16:creationId xmlns:a16="http://schemas.microsoft.com/office/drawing/2014/main" xmlns="" id="{72FA6B45-A3F2-4DEF-8ECE-B979713AB084}"/>
            </a:ext>
          </a:extLst>
        </xdr:cNvPr>
        <xdr:cNvSpPr txBox="1">
          <a:spLocks noChangeArrowheads="1"/>
        </xdr:cNvSpPr>
      </xdr:nvSpPr>
      <xdr:spPr bwMode="auto">
        <a:xfrm>
          <a:off x="371475" y="1781175"/>
          <a:ext cx="1209674" cy="1028700"/>
        </a:xfrm>
        <a:prstGeom prst="rect">
          <a:avLst/>
        </a:prstGeom>
        <a:solidFill>
          <a:srgbClr val="F7A30D"/>
        </a:solidFill>
        <a:ln w="9525">
          <a:solidFill>
            <a:srgbClr val="9933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400" b="1" i="0" u="sng" strike="noStrike" baseline="0">
              <a:solidFill>
                <a:srgbClr val="663300"/>
              </a:solidFill>
              <a:latin typeface="+mn-lt"/>
              <a:cs typeface="Times New Roman"/>
            </a:rPr>
            <a:t>DATES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COMMANDEZ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AVANT LE :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    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LIVRAISON LE :</a:t>
          </a:r>
        </a:p>
      </xdr:txBody>
    </xdr:sp>
    <xdr:clientData fLocksWithSheet="0"/>
  </xdr:twoCellAnchor>
  <xdr:twoCellAnchor>
    <xdr:from>
      <xdr:col>37</xdr:col>
      <xdr:colOff>88900</xdr:colOff>
      <xdr:row>6</xdr:row>
      <xdr:rowOff>190500</xdr:rowOff>
    </xdr:from>
    <xdr:to>
      <xdr:col>39</xdr:col>
      <xdr:colOff>76199</xdr:colOff>
      <xdr:row>11</xdr:row>
      <xdr:rowOff>152400</xdr:rowOff>
    </xdr:to>
    <xdr:sp macro="" textlink="" fLocksText="0">
      <xdr:nvSpPr>
        <xdr:cNvPr id="28" name="Text Box 145">
          <a:extLst>
            <a:ext uri="{FF2B5EF4-FFF2-40B4-BE49-F238E27FC236}">
              <a16:creationId xmlns:a16="http://schemas.microsoft.com/office/drawing/2014/main" xmlns="" id="{72BA6DC4-2B9D-4183-919F-6E1035B7A23E}"/>
            </a:ext>
          </a:extLst>
        </xdr:cNvPr>
        <xdr:cNvSpPr txBox="1">
          <a:spLocks noChangeArrowheads="1"/>
        </xdr:cNvSpPr>
      </xdr:nvSpPr>
      <xdr:spPr bwMode="auto">
        <a:xfrm>
          <a:off x="19262725" y="1476375"/>
          <a:ext cx="1196974" cy="1028700"/>
        </a:xfrm>
        <a:prstGeom prst="rect">
          <a:avLst/>
        </a:prstGeom>
        <a:solidFill>
          <a:srgbClr val="F7A30D"/>
        </a:solidFill>
        <a:ln w="9525">
          <a:solidFill>
            <a:srgbClr val="9933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400" b="1" i="0" u="sng" strike="noStrike" baseline="0">
              <a:solidFill>
                <a:srgbClr val="663300"/>
              </a:solidFill>
              <a:latin typeface="+mn-lt"/>
              <a:cs typeface="Times New Roman"/>
            </a:rPr>
            <a:t>DATES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COMMANDEZ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AVANT LE :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    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LIVRAISON LE :</a:t>
          </a:r>
        </a:p>
      </xdr:txBody>
    </xdr:sp>
    <xdr:clientData fLocksWithSheet="0"/>
  </xdr:twoCellAnchor>
  <xdr:twoCellAnchor>
    <xdr:from>
      <xdr:col>36</xdr:col>
      <xdr:colOff>127000</xdr:colOff>
      <xdr:row>11</xdr:row>
      <xdr:rowOff>609600</xdr:rowOff>
    </xdr:from>
    <xdr:to>
      <xdr:col>38</xdr:col>
      <xdr:colOff>881063</xdr:colOff>
      <xdr:row>12</xdr:row>
      <xdr:rowOff>176213</xdr:rowOff>
    </xdr:to>
    <xdr:sp macro="" textlink="">
      <xdr:nvSpPr>
        <xdr:cNvPr id="29" name="Text Box 363">
          <a:extLst>
            <a:ext uri="{FF2B5EF4-FFF2-40B4-BE49-F238E27FC236}">
              <a16:creationId xmlns:a16="http://schemas.microsoft.com/office/drawing/2014/main" xmlns="" id="{A1ADC23A-2EC4-4D16-B944-13BCBF69AA61}"/>
            </a:ext>
          </a:extLst>
        </xdr:cNvPr>
        <xdr:cNvSpPr txBox="1">
          <a:spLocks noChangeArrowheads="1"/>
        </xdr:cNvSpPr>
      </xdr:nvSpPr>
      <xdr:spPr bwMode="auto">
        <a:xfrm>
          <a:off x="18986500" y="2962275"/>
          <a:ext cx="1354138" cy="452438"/>
        </a:xfrm>
        <a:prstGeom prst="rect">
          <a:avLst/>
        </a:prstGeom>
        <a:solidFill>
          <a:srgbClr val="996633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Les produits 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de </a:t>
          </a:r>
          <a:r>
            <a:rPr lang="fr-FR" sz="14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Mady</a:t>
          </a: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</a:t>
          </a:r>
        </a:p>
      </xdr:txBody>
    </xdr:sp>
    <xdr:clientData/>
  </xdr:twoCellAnchor>
  <xdr:twoCellAnchor>
    <xdr:from>
      <xdr:col>36</xdr:col>
      <xdr:colOff>127000</xdr:colOff>
      <xdr:row>37</xdr:row>
      <xdr:rowOff>63500</xdr:rowOff>
    </xdr:from>
    <xdr:to>
      <xdr:col>39</xdr:col>
      <xdr:colOff>279400</xdr:colOff>
      <xdr:row>38</xdr:row>
      <xdr:rowOff>254000</xdr:rowOff>
    </xdr:to>
    <xdr:sp macro="" textlink="">
      <xdr:nvSpPr>
        <xdr:cNvPr id="30" name="Text Box 363">
          <a:extLst>
            <a:ext uri="{FF2B5EF4-FFF2-40B4-BE49-F238E27FC236}">
              <a16:creationId xmlns:a16="http://schemas.microsoft.com/office/drawing/2014/main" xmlns="" id="{25663D19-A9B3-470C-89AB-5E6EF8F291A6}"/>
            </a:ext>
          </a:extLst>
        </xdr:cNvPr>
        <xdr:cNvSpPr txBox="1">
          <a:spLocks noChangeArrowheads="1"/>
        </xdr:cNvSpPr>
      </xdr:nvSpPr>
      <xdr:spPr bwMode="auto">
        <a:xfrm>
          <a:off x="18961100" y="10858500"/>
          <a:ext cx="1689100" cy="482600"/>
        </a:xfrm>
        <a:prstGeom prst="rect">
          <a:avLst/>
        </a:prstGeom>
        <a:solidFill>
          <a:srgbClr val="E00702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La sélection saisonnière 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de </a:t>
          </a:r>
          <a:r>
            <a:rPr lang="fr-FR" sz="14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CASSE-NOISETTE</a:t>
          </a: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</a:t>
          </a:r>
        </a:p>
      </xdr:txBody>
    </xdr:sp>
    <xdr:clientData/>
  </xdr:twoCellAnchor>
  <xdr:twoCellAnchor>
    <xdr:from>
      <xdr:col>72</xdr:col>
      <xdr:colOff>38100</xdr:colOff>
      <xdr:row>6</xdr:row>
      <xdr:rowOff>254000</xdr:rowOff>
    </xdr:from>
    <xdr:to>
      <xdr:col>74</xdr:col>
      <xdr:colOff>25399</xdr:colOff>
      <xdr:row>11</xdr:row>
      <xdr:rowOff>215900</xdr:rowOff>
    </xdr:to>
    <xdr:sp macro="" textlink="" fLocksText="0">
      <xdr:nvSpPr>
        <xdr:cNvPr id="31" name="Text Box 145">
          <a:extLst>
            <a:ext uri="{FF2B5EF4-FFF2-40B4-BE49-F238E27FC236}">
              <a16:creationId xmlns:a16="http://schemas.microsoft.com/office/drawing/2014/main" xmlns="" id="{BCBF6AD1-5932-4416-8779-AF89379ED1E7}"/>
            </a:ext>
          </a:extLst>
        </xdr:cNvPr>
        <xdr:cNvSpPr txBox="1">
          <a:spLocks noChangeArrowheads="1"/>
        </xdr:cNvSpPr>
      </xdr:nvSpPr>
      <xdr:spPr bwMode="auto">
        <a:xfrm>
          <a:off x="38528625" y="1539875"/>
          <a:ext cx="1206499" cy="1028700"/>
        </a:xfrm>
        <a:prstGeom prst="rect">
          <a:avLst/>
        </a:prstGeom>
        <a:solidFill>
          <a:srgbClr val="F7A30D"/>
        </a:solidFill>
        <a:ln w="9525">
          <a:solidFill>
            <a:srgbClr val="9933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400" b="1" i="0" u="sng" strike="noStrike" baseline="0">
              <a:solidFill>
                <a:srgbClr val="663300"/>
              </a:solidFill>
              <a:latin typeface="+mn-lt"/>
              <a:cs typeface="Times New Roman"/>
            </a:rPr>
            <a:t>DATES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COMMANDEZ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AVANT LE :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    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LIVRAISON LE :</a:t>
          </a:r>
        </a:p>
      </xdr:txBody>
    </xdr:sp>
    <xdr:clientData fLocksWithSheet="0"/>
  </xdr:twoCellAnchor>
  <xdr:twoCellAnchor>
    <xdr:from>
      <xdr:col>71</xdr:col>
      <xdr:colOff>127000</xdr:colOff>
      <xdr:row>11</xdr:row>
      <xdr:rowOff>622300</xdr:rowOff>
    </xdr:from>
    <xdr:to>
      <xdr:col>73</xdr:col>
      <xdr:colOff>868363</xdr:colOff>
      <xdr:row>12</xdr:row>
      <xdr:rowOff>188913</xdr:rowOff>
    </xdr:to>
    <xdr:sp macro="" textlink="">
      <xdr:nvSpPr>
        <xdr:cNvPr id="32" name="Text Box 363">
          <a:extLst>
            <a:ext uri="{FF2B5EF4-FFF2-40B4-BE49-F238E27FC236}">
              <a16:creationId xmlns:a16="http://schemas.microsoft.com/office/drawing/2014/main" xmlns="" id="{606B0F24-048D-4D59-952F-03E70E9B45AF}"/>
            </a:ext>
          </a:extLst>
        </xdr:cNvPr>
        <xdr:cNvSpPr txBox="1">
          <a:spLocks noChangeArrowheads="1"/>
        </xdr:cNvSpPr>
      </xdr:nvSpPr>
      <xdr:spPr bwMode="auto">
        <a:xfrm>
          <a:off x="38293675" y="2974975"/>
          <a:ext cx="1360488" cy="452438"/>
        </a:xfrm>
        <a:prstGeom prst="rect">
          <a:avLst/>
        </a:prstGeom>
        <a:solidFill>
          <a:srgbClr val="996633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Les produits 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de </a:t>
          </a:r>
          <a:r>
            <a:rPr lang="fr-FR" sz="14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Mady</a:t>
          </a: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</a:t>
          </a:r>
        </a:p>
      </xdr:txBody>
    </xdr:sp>
    <xdr:clientData/>
  </xdr:twoCellAnchor>
  <xdr:twoCellAnchor>
    <xdr:from>
      <xdr:col>71</xdr:col>
      <xdr:colOff>114300</xdr:colOff>
      <xdr:row>37</xdr:row>
      <xdr:rowOff>63500</xdr:rowOff>
    </xdr:from>
    <xdr:to>
      <xdr:col>74</xdr:col>
      <xdr:colOff>241300</xdr:colOff>
      <xdr:row>38</xdr:row>
      <xdr:rowOff>254000</xdr:rowOff>
    </xdr:to>
    <xdr:sp macro="" textlink="">
      <xdr:nvSpPr>
        <xdr:cNvPr id="33" name="Text Box 363">
          <a:extLst>
            <a:ext uri="{FF2B5EF4-FFF2-40B4-BE49-F238E27FC236}">
              <a16:creationId xmlns:a16="http://schemas.microsoft.com/office/drawing/2014/main" xmlns="" id="{21FBA749-3BC0-4C4E-9B44-5FB311B18389}"/>
            </a:ext>
          </a:extLst>
        </xdr:cNvPr>
        <xdr:cNvSpPr txBox="1">
          <a:spLocks noChangeArrowheads="1"/>
        </xdr:cNvSpPr>
      </xdr:nvSpPr>
      <xdr:spPr bwMode="auto">
        <a:xfrm>
          <a:off x="38239700" y="10858500"/>
          <a:ext cx="1676400" cy="482600"/>
        </a:xfrm>
        <a:prstGeom prst="rect">
          <a:avLst/>
        </a:prstGeom>
        <a:solidFill>
          <a:srgbClr val="E00702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La sélection saisonnière 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de </a:t>
          </a:r>
          <a:r>
            <a:rPr lang="fr-FR" sz="14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CASSE-NOISETTE</a:t>
          </a:r>
          <a:endParaRPr lang="fr-FR" sz="1000" b="1" i="1" u="none" strike="noStrike" baseline="0">
            <a:solidFill>
              <a:schemeClr val="bg1"/>
            </a:solidFill>
            <a:latin typeface="+mn-lt"/>
            <a:cs typeface="Times New Roman"/>
          </a:endParaRPr>
        </a:p>
      </xdr:txBody>
    </xdr:sp>
    <xdr:clientData/>
  </xdr:twoCellAnchor>
  <xdr:twoCellAnchor>
    <xdr:from>
      <xdr:col>105</xdr:col>
      <xdr:colOff>139700</xdr:colOff>
      <xdr:row>37</xdr:row>
      <xdr:rowOff>63500</xdr:rowOff>
    </xdr:from>
    <xdr:to>
      <xdr:col>108</xdr:col>
      <xdr:colOff>152400</xdr:colOff>
      <xdr:row>38</xdr:row>
      <xdr:rowOff>254000</xdr:rowOff>
    </xdr:to>
    <xdr:sp macro="" textlink="">
      <xdr:nvSpPr>
        <xdr:cNvPr id="34" name="Text Box 363">
          <a:extLst>
            <a:ext uri="{FF2B5EF4-FFF2-40B4-BE49-F238E27FC236}">
              <a16:creationId xmlns:a16="http://schemas.microsoft.com/office/drawing/2014/main" xmlns="" id="{48CD162C-A319-4777-B624-984E24932597}"/>
            </a:ext>
          </a:extLst>
        </xdr:cNvPr>
        <xdr:cNvSpPr txBox="1">
          <a:spLocks noChangeArrowheads="1"/>
        </xdr:cNvSpPr>
      </xdr:nvSpPr>
      <xdr:spPr bwMode="auto">
        <a:xfrm>
          <a:off x="57569100" y="10858500"/>
          <a:ext cx="1562100" cy="482600"/>
        </a:xfrm>
        <a:prstGeom prst="rect">
          <a:avLst/>
        </a:prstGeom>
        <a:solidFill>
          <a:srgbClr val="E00702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La sélection saisonnière 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de </a:t>
          </a:r>
          <a:r>
            <a:rPr lang="fr-FR" sz="14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CASSE-NOISETTE</a:t>
          </a:r>
          <a:endParaRPr lang="fr-FR" sz="1000" b="1" i="1" u="none" strike="noStrike" baseline="0">
            <a:solidFill>
              <a:schemeClr val="bg1"/>
            </a:solidFill>
            <a:latin typeface="+mn-lt"/>
            <a:cs typeface="Times New Roman"/>
          </a:endParaRPr>
        </a:p>
      </xdr:txBody>
    </xdr:sp>
    <xdr:clientData/>
  </xdr:twoCellAnchor>
  <xdr:twoCellAnchor>
    <xdr:from>
      <xdr:col>105</xdr:col>
      <xdr:colOff>114300</xdr:colOff>
      <xdr:row>11</xdr:row>
      <xdr:rowOff>609600</xdr:rowOff>
    </xdr:from>
    <xdr:to>
      <xdr:col>107</xdr:col>
      <xdr:colOff>855663</xdr:colOff>
      <xdr:row>12</xdr:row>
      <xdr:rowOff>176213</xdr:rowOff>
    </xdr:to>
    <xdr:sp macro="" textlink="">
      <xdr:nvSpPr>
        <xdr:cNvPr id="35" name="Text Box 363">
          <a:extLst>
            <a:ext uri="{FF2B5EF4-FFF2-40B4-BE49-F238E27FC236}">
              <a16:creationId xmlns:a16="http://schemas.microsoft.com/office/drawing/2014/main" xmlns="" id="{56836C86-88EF-4174-B48E-509AD58870C3}"/>
            </a:ext>
          </a:extLst>
        </xdr:cNvPr>
        <xdr:cNvSpPr txBox="1">
          <a:spLocks noChangeArrowheads="1"/>
        </xdr:cNvSpPr>
      </xdr:nvSpPr>
      <xdr:spPr bwMode="auto">
        <a:xfrm>
          <a:off x="57607200" y="2962275"/>
          <a:ext cx="1360488" cy="452438"/>
        </a:xfrm>
        <a:prstGeom prst="rect">
          <a:avLst/>
        </a:prstGeom>
        <a:solidFill>
          <a:srgbClr val="996633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Les produits 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de </a:t>
          </a:r>
          <a:r>
            <a:rPr lang="fr-FR" sz="14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Mady</a:t>
          </a: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</a:t>
          </a:r>
        </a:p>
      </xdr:txBody>
    </xdr:sp>
    <xdr:clientData/>
  </xdr:twoCellAnchor>
  <xdr:twoCellAnchor>
    <xdr:from>
      <xdr:col>106</xdr:col>
      <xdr:colOff>25400</xdr:colOff>
      <xdr:row>6</xdr:row>
      <xdr:rowOff>254000</xdr:rowOff>
    </xdr:from>
    <xdr:to>
      <xdr:col>108</xdr:col>
      <xdr:colOff>12699</xdr:colOff>
      <xdr:row>11</xdr:row>
      <xdr:rowOff>215900</xdr:rowOff>
    </xdr:to>
    <xdr:sp macro="" textlink="" fLocksText="0">
      <xdr:nvSpPr>
        <xdr:cNvPr id="36" name="Text Box 145">
          <a:extLst>
            <a:ext uri="{FF2B5EF4-FFF2-40B4-BE49-F238E27FC236}">
              <a16:creationId xmlns:a16="http://schemas.microsoft.com/office/drawing/2014/main" xmlns="" id="{AD0641F5-3359-4638-8599-986EA86E6E48}"/>
            </a:ext>
          </a:extLst>
        </xdr:cNvPr>
        <xdr:cNvSpPr txBox="1">
          <a:spLocks noChangeArrowheads="1"/>
        </xdr:cNvSpPr>
      </xdr:nvSpPr>
      <xdr:spPr bwMode="auto">
        <a:xfrm>
          <a:off x="57842150" y="1539875"/>
          <a:ext cx="1206499" cy="1028700"/>
        </a:xfrm>
        <a:prstGeom prst="rect">
          <a:avLst/>
        </a:prstGeom>
        <a:solidFill>
          <a:srgbClr val="F7A30D"/>
        </a:solidFill>
        <a:ln w="9525">
          <a:solidFill>
            <a:srgbClr val="9933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400" b="1" i="0" u="sng" strike="noStrike" baseline="0">
              <a:solidFill>
                <a:srgbClr val="663300"/>
              </a:solidFill>
              <a:latin typeface="+mn-lt"/>
              <a:cs typeface="Times New Roman"/>
            </a:rPr>
            <a:t>DATES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COMMANDEZ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AVANT LE :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    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LIVRAISON LE :</a:t>
          </a:r>
        </a:p>
      </xdr:txBody>
    </xdr:sp>
    <xdr:clientData fLocksWithSheet="0"/>
  </xdr:twoCellAnchor>
  <xdr:twoCellAnchor>
    <xdr:from>
      <xdr:col>139</xdr:col>
      <xdr:colOff>292100</xdr:colOff>
      <xdr:row>6</xdr:row>
      <xdr:rowOff>254000</xdr:rowOff>
    </xdr:from>
    <xdr:to>
      <xdr:col>141</xdr:col>
      <xdr:colOff>888999</xdr:colOff>
      <xdr:row>11</xdr:row>
      <xdr:rowOff>215900</xdr:rowOff>
    </xdr:to>
    <xdr:sp macro="" textlink="" fLocksText="0">
      <xdr:nvSpPr>
        <xdr:cNvPr id="37" name="Text Box 145">
          <a:extLst>
            <a:ext uri="{FF2B5EF4-FFF2-40B4-BE49-F238E27FC236}">
              <a16:creationId xmlns:a16="http://schemas.microsoft.com/office/drawing/2014/main" xmlns="" id="{308C1565-23D5-4140-BF9F-C0BEF0EA9750}"/>
            </a:ext>
          </a:extLst>
        </xdr:cNvPr>
        <xdr:cNvSpPr txBox="1">
          <a:spLocks noChangeArrowheads="1"/>
        </xdr:cNvSpPr>
      </xdr:nvSpPr>
      <xdr:spPr bwMode="auto">
        <a:xfrm>
          <a:off x="77073125" y="1539875"/>
          <a:ext cx="1196974" cy="1028700"/>
        </a:xfrm>
        <a:prstGeom prst="rect">
          <a:avLst/>
        </a:prstGeom>
        <a:solidFill>
          <a:srgbClr val="F7A30D"/>
        </a:solidFill>
        <a:ln w="9525">
          <a:solidFill>
            <a:srgbClr val="9933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400" b="1" i="0" u="sng" strike="noStrike" baseline="0">
              <a:solidFill>
                <a:srgbClr val="663300"/>
              </a:solidFill>
              <a:latin typeface="+mn-lt"/>
              <a:cs typeface="Times New Roman"/>
            </a:rPr>
            <a:t>DATES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COMMANDEZ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AVANT LE :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    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LIVRAISON LE :</a:t>
          </a:r>
        </a:p>
      </xdr:txBody>
    </xdr:sp>
    <xdr:clientData fLocksWithSheet="0"/>
  </xdr:twoCellAnchor>
  <xdr:twoCellAnchor>
    <xdr:from>
      <xdr:col>139</xdr:col>
      <xdr:colOff>101600</xdr:colOff>
      <xdr:row>11</xdr:row>
      <xdr:rowOff>622300</xdr:rowOff>
    </xdr:from>
    <xdr:to>
      <xdr:col>141</xdr:col>
      <xdr:colOff>855663</xdr:colOff>
      <xdr:row>12</xdr:row>
      <xdr:rowOff>188913</xdr:rowOff>
    </xdr:to>
    <xdr:sp macro="" textlink="">
      <xdr:nvSpPr>
        <xdr:cNvPr id="38" name="Text Box 363">
          <a:extLst>
            <a:ext uri="{FF2B5EF4-FFF2-40B4-BE49-F238E27FC236}">
              <a16:creationId xmlns:a16="http://schemas.microsoft.com/office/drawing/2014/main" xmlns="" id="{CC79A23A-6A72-4FB6-B2D1-15C3D9CD8A91}"/>
            </a:ext>
          </a:extLst>
        </xdr:cNvPr>
        <xdr:cNvSpPr txBox="1">
          <a:spLocks noChangeArrowheads="1"/>
        </xdr:cNvSpPr>
      </xdr:nvSpPr>
      <xdr:spPr bwMode="auto">
        <a:xfrm>
          <a:off x="76882625" y="2974975"/>
          <a:ext cx="1354138" cy="452438"/>
        </a:xfrm>
        <a:prstGeom prst="rect">
          <a:avLst/>
        </a:prstGeom>
        <a:solidFill>
          <a:srgbClr val="996633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Les produits 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de </a:t>
          </a:r>
          <a:r>
            <a:rPr lang="fr-FR" sz="14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Mady</a:t>
          </a: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</a:t>
          </a:r>
        </a:p>
      </xdr:txBody>
    </xdr:sp>
    <xdr:clientData/>
  </xdr:twoCellAnchor>
  <xdr:twoCellAnchor>
    <xdr:from>
      <xdr:col>139</xdr:col>
      <xdr:colOff>101600</xdr:colOff>
      <xdr:row>37</xdr:row>
      <xdr:rowOff>63500</xdr:rowOff>
    </xdr:from>
    <xdr:to>
      <xdr:col>142</xdr:col>
      <xdr:colOff>190500</xdr:colOff>
      <xdr:row>38</xdr:row>
      <xdr:rowOff>254000</xdr:rowOff>
    </xdr:to>
    <xdr:sp macro="" textlink="">
      <xdr:nvSpPr>
        <xdr:cNvPr id="39" name="Text Box 363">
          <a:extLst>
            <a:ext uri="{FF2B5EF4-FFF2-40B4-BE49-F238E27FC236}">
              <a16:creationId xmlns:a16="http://schemas.microsoft.com/office/drawing/2014/main" xmlns="" id="{84EAFB7E-FE36-4468-B002-0F6580DA23F5}"/>
            </a:ext>
          </a:extLst>
        </xdr:cNvPr>
        <xdr:cNvSpPr txBox="1">
          <a:spLocks noChangeArrowheads="1"/>
        </xdr:cNvSpPr>
      </xdr:nvSpPr>
      <xdr:spPr bwMode="auto">
        <a:xfrm>
          <a:off x="76796900" y="10858500"/>
          <a:ext cx="1625600" cy="482600"/>
        </a:xfrm>
        <a:prstGeom prst="rect">
          <a:avLst/>
        </a:prstGeom>
        <a:solidFill>
          <a:srgbClr val="E00702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La sélection saisonnière 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de </a:t>
          </a:r>
          <a:r>
            <a:rPr lang="fr-FR" sz="14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CASSE-NOISETTE</a:t>
          </a: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12</xdr:row>
      <xdr:rowOff>66675</xdr:rowOff>
    </xdr:from>
    <xdr:to>
      <xdr:col>2</xdr:col>
      <xdr:colOff>1200151</xdr:colOff>
      <xdr:row>14</xdr:row>
      <xdr:rowOff>123825</xdr:rowOff>
    </xdr:to>
    <xdr:sp macro="" textlink="">
      <xdr:nvSpPr>
        <xdr:cNvPr id="5" name="Text Box 363">
          <a:extLst>
            <a:ext uri="{FF2B5EF4-FFF2-40B4-BE49-F238E27FC236}">
              <a16:creationId xmlns:a16="http://schemas.microsoft.com/office/drawing/2014/main" xmlns="" id="{EE699443-2A04-4F23-AAFD-726511AB5430}"/>
            </a:ext>
          </a:extLst>
        </xdr:cNvPr>
        <xdr:cNvSpPr txBox="1">
          <a:spLocks noChangeArrowheads="1"/>
        </xdr:cNvSpPr>
      </xdr:nvSpPr>
      <xdr:spPr bwMode="auto">
        <a:xfrm>
          <a:off x="333375" y="2686050"/>
          <a:ext cx="1371601" cy="447675"/>
        </a:xfrm>
        <a:prstGeom prst="rect">
          <a:avLst/>
        </a:prstGeom>
        <a:solidFill>
          <a:srgbClr val="996633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Les produits 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de </a:t>
          </a:r>
          <a:r>
            <a:rPr lang="fr-FR" sz="14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Mady</a:t>
          </a: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</a:t>
          </a:r>
        </a:p>
      </xdr:txBody>
    </xdr:sp>
    <xdr:clientData/>
  </xdr:twoCellAnchor>
  <xdr:twoCellAnchor>
    <xdr:from>
      <xdr:col>1</xdr:col>
      <xdr:colOff>85725</xdr:colOff>
      <xdr:row>39</xdr:row>
      <xdr:rowOff>152400</xdr:rowOff>
    </xdr:from>
    <xdr:to>
      <xdr:col>3</xdr:col>
      <xdr:colOff>95250</xdr:colOff>
      <xdr:row>40</xdr:row>
      <xdr:rowOff>304800</xdr:rowOff>
    </xdr:to>
    <xdr:sp macro="" textlink="">
      <xdr:nvSpPr>
        <xdr:cNvPr id="7" name="Text Box 363">
          <a:extLst>
            <a:ext uri="{FF2B5EF4-FFF2-40B4-BE49-F238E27FC236}">
              <a16:creationId xmlns:a16="http://schemas.microsoft.com/office/drawing/2014/main" xmlns="" id="{EA30459C-3769-43F5-8E64-647FB20962AB}"/>
            </a:ext>
          </a:extLst>
        </xdr:cNvPr>
        <xdr:cNvSpPr txBox="1">
          <a:spLocks noChangeArrowheads="1"/>
        </xdr:cNvSpPr>
      </xdr:nvSpPr>
      <xdr:spPr bwMode="auto">
        <a:xfrm>
          <a:off x="257175" y="10229850"/>
          <a:ext cx="1619250" cy="485775"/>
        </a:xfrm>
        <a:prstGeom prst="rect">
          <a:avLst/>
        </a:prstGeom>
        <a:solidFill>
          <a:srgbClr val="E00702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La sélection saisonnière 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de </a:t>
          </a:r>
          <a:r>
            <a:rPr lang="fr-FR" sz="14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CASSE-NOISETTE</a:t>
          </a:r>
          <a:endParaRPr lang="fr-FR" sz="1000" b="1" i="1" u="none" strike="noStrike" baseline="0">
            <a:solidFill>
              <a:schemeClr val="bg1"/>
            </a:solidFill>
            <a:latin typeface="+mn-lt"/>
            <a:cs typeface="Times New Roman"/>
          </a:endParaRPr>
        </a:p>
      </xdr:txBody>
    </xdr:sp>
    <xdr:clientData/>
  </xdr:twoCellAnchor>
  <xdr:twoCellAnchor editAs="oneCell">
    <xdr:from>
      <xdr:col>6</xdr:col>
      <xdr:colOff>247650</xdr:colOff>
      <xdr:row>0</xdr:row>
      <xdr:rowOff>47625</xdr:rowOff>
    </xdr:from>
    <xdr:to>
      <xdr:col>11</xdr:col>
      <xdr:colOff>228601</xdr:colOff>
      <xdr:row>4</xdr:row>
      <xdr:rowOff>14522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xmlns="" id="{C8F8ED9A-CFEE-4B18-A943-4A08CCAB6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495675" y="47625"/>
          <a:ext cx="1552576" cy="852722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114300</xdr:colOff>
      <xdr:row>2</xdr:row>
      <xdr:rowOff>38100</xdr:rowOff>
    </xdr:from>
    <xdr:to>
      <xdr:col>6</xdr:col>
      <xdr:colOff>1092</xdr:colOff>
      <xdr:row>4</xdr:row>
      <xdr:rowOff>28575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xmlns="" id="{23869612-8FB9-4C90-9B27-3614816C5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895475" y="542925"/>
          <a:ext cx="1353642" cy="371475"/>
        </a:xfrm>
        <a:prstGeom prst="rect">
          <a:avLst/>
        </a:prstGeom>
      </xdr:spPr>
    </xdr:pic>
    <xdr:clientData/>
  </xdr:twoCellAnchor>
  <xdr:twoCellAnchor>
    <xdr:from>
      <xdr:col>3</xdr:col>
      <xdr:colOff>209550</xdr:colOff>
      <xdr:row>25</xdr:row>
      <xdr:rowOff>57150</xdr:rowOff>
    </xdr:from>
    <xdr:to>
      <xdr:col>4</xdr:col>
      <xdr:colOff>285750</xdr:colOff>
      <xdr:row>25</xdr:row>
      <xdr:rowOff>228600</xdr:rowOff>
    </xdr:to>
    <xdr:sp macro="" textlink="">
      <xdr:nvSpPr>
        <xdr:cNvPr id="13" name="Text Box 363">
          <a:extLst>
            <a:ext uri="{FF2B5EF4-FFF2-40B4-BE49-F238E27FC236}">
              <a16:creationId xmlns:a16="http://schemas.microsoft.com/office/drawing/2014/main" xmlns="" id="{14EF2649-159F-4997-A3C4-667E4D602928}"/>
            </a:ext>
          </a:extLst>
        </xdr:cNvPr>
        <xdr:cNvSpPr txBox="1">
          <a:spLocks noChangeArrowheads="1"/>
        </xdr:cNvSpPr>
      </xdr:nvSpPr>
      <xdr:spPr bwMode="auto">
        <a:xfrm>
          <a:off x="1990725" y="6134100"/>
          <a:ext cx="771525" cy="171450"/>
        </a:xfrm>
        <a:prstGeom prst="rect">
          <a:avLst/>
        </a:prstGeom>
        <a:solidFill>
          <a:srgbClr val="996633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NOUVEAU</a:t>
          </a:r>
        </a:p>
      </xdr:txBody>
    </xdr:sp>
    <xdr:clientData/>
  </xdr:twoCellAnchor>
  <xdr:twoCellAnchor>
    <xdr:from>
      <xdr:col>4</xdr:col>
      <xdr:colOff>85725</xdr:colOff>
      <xdr:row>35</xdr:row>
      <xdr:rowOff>66675</xdr:rowOff>
    </xdr:from>
    <xdr:to>
      <xdr:col>6</xdr:col>
      <xdr:colOff>85725</xdr:colOff>
      <xdr:row>35</xdr:row>
      <xdr:rowOff>238125</xdr:rowOff>
    </xdr:to>
    <xdr:sp macro="" textlink="">
      <xdr:nvSpPr>
        <xdr:cNvPr id="4" name="Text Box 363">
          <a:extLst>
            <a:ext uri="{FF2B5EF4-FFF2-40B4-BE49-F238E27FC236}">
              <a16:creationId xmlns:a16="http://schemas.microsoft.com/office/drawing/2014/main" xmlns="" id="{3B966054-86DE-48FC-9D8C-1233AA23E763}"/>
            </a:ext>
          </a:extLst>
        </xdr:cNvPr>
        <xdr:cNvSpPr txBox="1">
          <a:spLocks noChangeArrowheads="1"/>
        </xdr:cNvSpPr>
      </xdr:nvSpPr>
      <xdr:spPr bwMode="auto">
        <a:xfrm>
          <a:off x="2562225" y="9001125"/>
          <a:ext cx="771525" cy="171450"/>
        </a:xfrm>
        <a:prstGeom prst="rect">
          <a:avLst/>
        </a:prstGeom>
        <a:solidFill>
          <a:srgbClr val="996633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NOUVEAU</a:t>
          </a:r>
        </a:p>
      </xdr:txBody>
    </xdr:sp>
    <xdr:clientData/>
  </xdr:twoCellAnchor>
  <xdr:twoCellAnchor>
    <xdr:from>
      <xdr:col>3</xdr:col>
      <xdr:colOff>676275</xdr:colOff>
      <xdr:row>37</xdr:row>
      <xdr:rowOff>66675</xdr:rowOff>
    </xdr:from>
    <xdr:to>
      <xdr:col>5</xdr:col>
      <xdr:colOff>381000</xdr:colOff>
      <xdr:row>37</xdr:row>
      <xdr:rowOff>238125</xdr:rowOff>
    </xdr:to>
    <xdr:sp macro="" textlink="">
      <xdr:nvSpPr>
        <xdr:cNvPr id="6" name="Text Box 363">
          <a:extLst>
            <a:ext uri="{FF2B5EF4-FFF2-40B4-BE49-F238E27FC236}">
              <a16:creationId xmlns:a16="http://schemas.microsoft.com/office/drawing/2014/main" xmlns="" id="{F29621E5-700E-47B8-A0D4-9B9BF1204C8C}"/>
            </a:ext>
          </a:extLst>
        </xdr:cNvPr>
        <xdr:cNvSpPr txBox="1">
          <a:spLocks noChangeArrowheads="1"/>
        </xdr:cNvSpPr>
      </xdr:nvSpPr>
      <xdr:spPr bwMode="auto">
        <a:xfrm>
          <a:off x="2457450" y="9572625"/>
          <a:ext cx="771525" cy="171450"/>
        </a:xfrm>
        <a:prstGeom prst="rect">
          <a:avLst/>
        </a:prstGeom>
        <a:solidFill>
          <a:srgbClr val="996633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NOUVEAU</a:t>
          </a:r>
        </a:p>
      </xdr:txBody>
    </xdr:sp>
    <xdr:clientData/>
  </xdr:twoCellAnchor>
  <xdr:twoCellAnchor editAs="oneCell">
    <xdr:from>
      <xdr:col>1</xdr:col>
      <xdr:colOff>133350</xdr:colOff>
      <xdr:row>0</xdr:row>
      <xdr:rowOff>9525</xdr:rowOff>
    </xdr:from>
    <xdr:to>
      <xdr:col>4</xdr:col>
      <xdr:colOff>326758</xdr:colOff>
      <xdr:row>0</xdr:row>
      <xdr:rowOff>371475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xmlns="" id="{8DCFF4CE-D87D-492E-A81C-0644831DB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 xmlns="">
                <a14:imgLayer r:embed="">
                  <a14:imgEffect>
                    <a14:backgroundRemoval t="9028" b="88889" l="4125" r="94266">
                      <a14:foregroundMark x1="15191" y1="36111" x2="4125" y2="43750"/>
                      <a14:foregroundMark x1="80382" y1="50694" x2="94266" y2="5625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04800" y="9525"/>
          <a:ext cx="2498458" cy="361950"/>
        </a:xfrm>
        <a:prstGeom prst="rect">
          <a:avLst/>
        </a:prstGeom>
      </xdr:spPr>
    </xdr:pic>
    <xdr:clientData/>
  </xdr:twoCellAnchor>
  <xdr:twoCellAnchor editAs="oneCell">
    <xdr:from>
      <xdr:col>14</xdr:col>
      <xdr:colOff>142876</xdr:colOff>
      <xdr:row>0</xdr:row>
      <xdr:rowOff>28575</xdr:rowOff>
    </xdr:from>
    <xdr:to>
      <xdr:col>20</xdr:col>
      <xdr:colOff>247650</xdr:colOff>
      <xdr:row>0</xdr:row>
      <xdr:rowOff>346532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xmlns="" id="{0849E37C-F4B3-451F-AC43-8429B4302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 xmlns="">
                <a14:imgLayer r:embed="">
                  <a14:imgEffect>
                    <a14:backgroundRemoval t="8621" b="87931" l="5755" r="93285">
                      <a14:foregroundMark x1="10791" y1="62069" x2="5995" y2="58621"/>
                      <a14:foregroundMark x1="87530" y1="53448" x2="93285" y2="53448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153151" y="28575"/>
          <a:ext cx="2285999" cy="3179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S54"/>
  <sheetViews>
    <sheetView topLeftCell="AR14" zoomScale="75" zoomScaleNormal="75" workbookViewId="0">
      <selection activeCell="BL56" sqref="BL56"/>
    </sheetView>
  </sheetViews>
  <sheetFormatPr baseColWidth="10" defaultRowHeight="15"/>
  <cols>
    <col min="1" max="1" width="2.140625" style="2" customWidth="1"/>
    <col min="2" max="2" width="2.28515625" style="2" customWidth="1"/>
    <col min="3" max="3" width="2.85546875" style="2" customWidth="1"/>
    <col min="4" max="4" width="4.42578125" style="56" customWidth="1"/>
    <col min="5" max="5" width="13.85546875" style="2" customWidth="1"/>
    <col min="6" max="6" width="9.140625" style="2" customWidth="1"/>
    <col min="7" max="16" width="9" style="2" customWidth="1"/>
    <col min="17" max="17" width="7.140625" style="2" customWidth="1"/>
    <col min="18" max="18" width="6" style="2" customWidth="1"/>
    <col min="19" max="28" width="9" style="2" customWidth="1"/>
    <col min="29" max="29" width="4.42578125" style="56" customWidth="1"/>
    <col min="30" max="30" width="13.85546875" style="2" customWidth="1"/>
    <col min="31" max="32" width="4.28515625" style="2" customWidth="1"/>
    <col min="33" max="33" width="12.85546875" style="2" customWidth="1"/>
    <col min="34" max="34" width="4.7109375" style="2" customWidth="1"/>
    <col min="35" max="35" width="5.140625" style="2" customWidth="1"/>
    <col min="36" max="36" width="5.42578125" style="2" customWidth="1"/>
    <col min="37" max="37" width="4.7109375" style="2" customWidth="1"/>
    <col min="38" max="38" width="4.28515625" style="2" customWidth="1"/>
    <col min="39" max="39" width="13.85546875" style="2" customWidth="1"/>
    <col min="40" max="40" width="9.140625" style="2" customWidth="1"/>
    <col min="41" max="50" width="9" style="2" customWidth="1"/>
    <col min="51" max="51" width="9.42578125" style="2" customWidth="1"/>
    <col min="52" max="52" width="4.28515625" style="2" customWidth="1"/>
    <col min="53" max="62" width="9" style="2" customWidth="1"/>
    <col min="63" max="63" width="4.42578125" style="2" customWidth="1"/>
    <col min="64" max="64" width="13.85546875" style="2" customWidth="1"/>
    <col min="65" max="66" width="4.28515625" style="2" customWidth="1"/>
    <col min="67" max="67" width="10" style="2" customWidth="1"/>
    <col min="68" max="68" width="12.85546875" style="2" customWidth="1"/>
    <col min="69" max="69" width="4.5703125" style="2" customWidth="1"/>
    <col min="70" max="70" width="6.28515625" style="2" customWidth="1"/>
    <col min="71" max="71" width="3.28515625" style="2" customWidth="1"/>
    <col min="72" max="72" width="4.85546875" style="2" customWidth="1"/>
    <col min="73" max="73" width="4.42578125" style="2" customWidth="1"/>
    <col min="74" max="74" width="13.85546875" style="2" customWidth="1"/>
    <col min="75" max="75" width="9.140625" style="2" customWidth="1"/>
    <col min="76" max="85" width="9" style="2" customWidth="1"/>
    <col min="86" max="86" width="8" style="2" customWidth="1"/>
    <col min="87" max="87" width="6.85546875" style="2" customWidth="1"/>
    <col min="88" max="97" width="9" style="2" customWidth="1"/>
    <col min="98" max="98" width="4.28515625" style="2" customWidth="1"/>
    <col min="99" max="99" width="13.85546875" style="2" customWidth="1"/>
    <col min="100" max="101" width="4.28515625" style="2" customWidth="1"/>
    <col min="102" max="102" width="10" style="2" customWidth="1"/>
    <col min="103" max="103" width="12.85546875" style="2" customWidth="1"/>
    <col min="104" max="104" width="5.140625" style="2" customWidth="1"/>
    <col min="105" max="105" width="8" style="2" customWidth="1"/>
    <col min="106" max="106" width="4.85546875" style="2" customWidth="1"/>
    <col min="107" max="107" width="4.42578125" style="2" customWidth="1"/>
    <col min="108" max="108" width="13.85546875" style="2" customWidth="1"/>
    <col min="109" max="109" width="9.140625" style="2" customWidth="1"/>
    <col min="110" max="119" width="9" style="2" customWidth="1"/>
    <col min="120" max="120" width="8" style="2" customWidth="1"/>
    <col min="121" max="121" width="6.85546875" style="2" customWidth="1"/>
    <col min="122" max="131" width="9" style="2" customWidth="1"/>
    <col min="132" max="132" width="4.28515625" style="2" customWidth="1"/>
    <col min="133" max="133" width="13.85546875" style="2" customWidth="1"/>
    <col min="134" max="135" width="4.28515625" style="2" customWidth="1"/>
    <col min="136" max="136" width="10" style="2" customWidth="1"/>
    <col min="137" max="137" width="12.85546875" style="2" customWidth="1"/>
    <col min="138" max="138" width="5.140625" style="2" customWidth="1"/>
    <col min="139" max="139" width="7.42578125" style="2" customWidth="1"/>
    <col min="140" max="140" width="4.7109375" style="2" customWidth="1"/>
    <col min="141" max="141" width="4.28515625" style="2" customWidth="1"/>
    <col min="142" max="142" width="13.85546875" style="2" customWidth="1"/>
    <col min="143" max="143" width="9.140625" style="2" customWidth="1"/>
    <col min="144" max="153" width="9" style="2" customWidth="1"/>
    <col min="154" max="154" width="9.42578125" style="2" customWidth="1"/>
    <col min="155" max="155" width="4.28515625" style="2" customWidth="1"/>
    <col min="156" max="165" width="9" style="2" customWidth="1"/>
    <col min="166" max="166" width="4.28515625" style="2" customWidth="1"/>
    <col min="167" max="167" width="13.85546875" style="2" customWidth="1"/>
    <col min="168" max="169" width="4.28515625" style="2" customWidth="1"/>
    <col min="170" max="170" width="10" style="2" customWidth="1"/>
    <col min="171" max="171" width="12.85546875" style="2" customWidth="1"/>
    <col min="172" max="172" width="4.5703125" style="2" customWidth="1"/>
    <col min="173" max="173" width="6.28515625" style="2" customWidth="1"/>
    <col min="174" max="174" width="3.28515625" style="2" customWidth="1"/>
    <col min="175" max="16384" width="11.42578125" style="2"/>
  </cols>
  <sheetData>
    <row r="1" spans="1:174" ht="23.25" customHeight="1">
      <c r="A1" s="461"/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1"/>
      <c r="P1" s="461"/>
      <c r="Q1" s="461"/>
      <c r="R1" s="461"/>
      <c r="S1" s="461"/>
      <c r="T1" s="461"/>
      <c r="U1" s="461"/>
      <c r="V1" s="461"/>
      <c r="W1" s="461"/>
      <c r="X1" s="461"/>
      <c r="Y1" s="461"/>
      <c r="Z1" s="461"/>
      <c r="AA1" s="461"/>
      <c r="AB1" s="461"/>
      <c r="AC1" s="461"/>
      <c r="AD1" s="461"/>
      <c r="AE1" s="461"/>
      <c r="AF1" s="461"/>
      <c r="AG1" s="461"/>
      <c r="AH1" s="461"/>
      <c r="AI1" s="461"/>
      <c r="AJ1" s="461"/>
      <c r="AK1" s="443"/>
      <c r="AL1" s="443"/>
      <c r="AM1" s="443"/>
      <c r="AN1" s="443"/>
      <c r="AO1" s="443"/>
      <c r="AP1" s="443"/>
      <c r="AQ1" s="443"/>
      <c r="AR1" s="443"/>
      <c r="AS1" s="443"/>
      <c r="AT1" s="443"/>
      <c r="AU1" s="443"/>
      <c r="AV1" s="443"/>
      <c r="AW1" s="443"/>
      <c r="AX1" s="443"/>
      <c r="AY1" s="443"/>
      <c r="AZ1" s="443"/>
      <c r="BA1" s="443"/>
      <c r="BB1" s="443"/>
      <c r="BC1" s="443"/>
      <c r="BD1" s="443"/>
      <c r="BE1" s="443"/>
      <c r="BF1" s="443"/>
      <c r="BG1" s="443"/>
      <c r="BH1" s="443"/>
      <c r="BI1" s="443"/>
      <c r="BJ1" s="443"/>
      <c r="BK1" s="443"/>
      <c r="BL1" s="443"/>
      <c r="BM1" s="443"/>
      <c r="BN1" s="443"/>
      <c r="BO1" s="443"/>
      <c r="BP1" s="443"/>
      <c r="BQ1" s="443"/>
      <c r="BR1" s="443"/>
      <c r="BS1" s="443"/>
      <c r="BT1" s="443"/>
      <c r="BU1" s="443"/>
      <c r="BV1" s="443"/>
      <c r="BW1" s="443"/>
      <c r="BX1" s="443"/>
      <c r="BY1" s="443"/>
      <c r="BZ1" s="443"/>
      <c r="CA1" s="443"/>
      <c r="CB1" s="443"/>
      <c r="CC1" s="443"/>
      <c r="CD1" s="443"/>
      <c r="CE1" s="443"/>
      <c r="CF1" s="443"/>
      <c r="CG1" s="443"/>
      <c r="CH1" s="443"/>
      <c r="CI1" s="443"/>
      <c r="CJ1" s="443"/>
      <c r="CK1" s="443"/>
      <c r="CL1" s="443"/>
      <c r="CM1" s="443"/>
      <c r="CN1" s="443"/>
      <c r="CO1" s="443"/>
      <c r="CP1" s="443"/>
      <c r="CQ1" s="443"/>
      <c r="CR1" s="443"/>
      <c r="CS1" s="443"/>
      <c r="CT1" s="443"/>
      <c r="CU1" s="443"/>
      <c r="CV1" s="443"/>
      <c r="CW1" s="443"/>
      <c r="CX1" s="443"/>
      <c r="CY1" s="443"/>
      <c r="CZ1" s="443"/>
      <c r="DA1" s="443"/>
      <c r="DB1" s="461"/>
      <c r="DC1" s="461"/>
      <c r="DD1" s="461"/>
      <c r="DE1" s="461"/>
      <c r="DF1" s="461"/>
      <c r="DG1" s="461"/>
      <c r="DH1" s="461"/>
      <c r="DI1" s="461"/>
      <c r="DJ1" s="461"/>
      <c r="DK1" s="461"/>
      <c r="DL1" s="461"/>
      <c r="DM1" s="461"/>
      <c r="DN1" s="461"/>
      <c r="DO1" s="461"/>
      <c r="DP1" s="461"/>
      <c r="DQ1" s="461"/>
      <c r="DR1" s="461"/>
      <c r="DS1" s="461"/>
      <c r="DT1" s="461"/>
      <c r="DU1" s="461"/>
      <c r="DV1" s="461"/>
      <c r="DW1" s="461"/>
      <c r="DX1" s="461"/>
      <c r="DY1" s="461"/>
      <c r="DZ1" s="461"/>
      <c r="EA1" s="461"/>
      <c r="EB1" s="461"/>
      <c r="EC1" s="461"/>
      <c r="ED1" s="461"/>
      <c r="EE1" s="461"/>
      <c r="EF1" s="461"/>
      <c r="EG1" s="461"/>
      <c r="EH1" s="461"/>
      <c r="EI1" s="461"/>
      <c r="EJ1" s="443"/>
      <c r="EK1" s="443"/>
      <c r="EL1" s="443"/>
      <c r="EM1" s="443"/>
      <c r="EN1" s="443"/>
      <c r="EO1" s="443"/>
      <c r="EP1" s="443"/>
      <c r="EQ1" s="443"/>
      <c r="ER1" s="443"/>
      <c r="ES1" s="443"/>
      <c r="ET1" s="443"/>
      <c r="EU1" s="443"/>
      <c r="EV1" s="443"/>
      <c r="EW1" s="443"/>
      <c r="EX1" s="443"/>
      <c r="EY1" s="443"/>
      <c r="EZ1" s="443"/>
      <c r="FA1" s="443"/>
      <c r="FB1" s="443"/>
      <c r="FC1" s="443"/>
      <c r="FD1" s="443"/>
      <c r="FE1" s="443"/>
      <c r="FF1" s="443"/>
      <c r="FG1" s="443"/>
      <c r="FH1" s="443"/>
      <c r="FI1" s="443"/>
      <c r="FJ1" s="443"/>
      <c r="FK1" s="443"/>
      <c r="FL1" s="443"/>
      <c r="FM1" s="443"/>
      <c r="FN1" s="443"/>
      <c r="FO1" s="443"/>
      <c r="FP1" s="443"/>
      <c r="FQ1" s="443"/>
    </row>
    <row r="2" spans="1:174" s="4" customFormat="1" ht="7.5" customHeight="1">
      <c r="A2" s="3"/>
      <c r="B2" s="3"/>
      <c r="C2" s="3"/>
      <c r="D2" s="54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54"/>
      <c r="AD2" s="3"/>
      <c r="AE2" s="3"/>
      <c r="AF2" s="3"/>
      <c r="AG2" s="3"/>
      <c r="AH2" s="3"/>
      <c r="AI2" s="3"/>
      <c r="AJ2" s="3"/>
    </row>
    <row r="3" spans="1:174" ht="27" customHeight="1">
      <c r="I3" s="5"/>
      <c r="J3" s="5"/>
      <c r="K3" s="5"/>
      <c r="L3" s="5"/>
      <c r="M3" s="5"/>
      <c r="N3" s="5"/>
      <c r="O3" s="5"/>
      <c r="P3" s="5"/>
      <c r="R3" s="269" t="s">
        <v>37</v>
      </c>
      <c r="S3" s="5"/>
      <c r="T3" s="462" t="s">
        <v>119</v>
      </c>
      <c r="U3" s="462"/>
      <c r="V3" s="462"/>
      <c r="W3" s="462"/>
      <c r="X3" s="462"/>
      <c r="Y3" s="462"/>
      <c r="Z3" s="462"/>
      <c r="AA3" s="5"/>
      <c r="AC3" s="45"/>
      <c r="AE3" s="5"/>
      <c r="AG3" s="6" t="s">
        <v>19</v>
      </c>
      <c r="AH3" s="474" t="s">
        <v>30</v>
      </c>
      <c r="AI3" s="474"/>
      <c r="AM3" s="6" t="s">
        <v>19</v>
      </c>
      <c r="AN3" s="76" t="s">
        <v>29</v>
      </c>
      <c r="AP3" s="56"/>
      <c r="AU3" s="5"/>
      <c r="AV3" s="5"/>
      <c r="AW3" s="5"/>
      <c r="AX3" s="5"/>
      <c r="AY3" s="5"/>
      <c r="AZ3" s="5"/>
      <c r="BA3" s="5"/>
      <c r="BB3" s="5"/>
      <c r="BD3" s="269" t="s">
        <v>37</v>
      </c>
      <c r="BE3" s="5"/>
      <c r="BF3" s="462" t="str">
        <f>T3</f>
        <v>LA FIN D'ANNEE DELICIEUSE</v>
      </c>
      <c r="BG3" s="462"/>
      <c r="BH3" s="462"/>
      <c r="BI3" s="462"/>
      <c r="BJ3" s="462"/>
      <c r="BK3" s="462"/>
      <c r="BL3" s="462"/>
      <c r="BV3" s="6" t="s">
        <v>19</v>
      </c>
      <c r="BW3" s="76" t="s">
        <v>28</v>
      </c>
      <c r="CG3" s="5"/>
      <c r="CH3" s="5"/>
      <c r="CI3" s="5"/>
      <c r="CJ3" s="5"/>
      <c r="CK3" s="5"/>
      <c r="CM3" s="269" t="s">
        <v>37</v>
      </c>
      <c r="CN3" s="5"/>
      <c r="CO3" s="463" t="str">
        <f>BF3</f>
        <v>LA FIN D'ANNEE DELICIEUSE</v>
      </c>
      <c r="CP3" s="463"/>
      <c r="CQ3" s="463"/>
      <c r="CR3" s="463"/>
      <c r="CS3" s="463"/>
      <c r="CT3" s="463"/>
      <c r="CU3" s="463"/>
      <c r="DD3" s="6" t="s">
        <v>19</v>
      </c>
      <c r="DE3" s="76" t="s">
        <v>27</v>
      </c>
      <c r="DO3" s="5"/>
      <c r="DP3" s="5"/>
      <c r="DQ3" s="5"/>
      <c r="DR3" s="5"/>
      <c r="DS3" s="5"/>
      <c r="DU3" s="269" t="s">
        <v>37</v>
      </c>
      <c r="DV3" s="5"/>
      <c r="DW3" s="463" t="str">
        <f>CO3</f>
        <v>LA FIN D'ANNEE DELICIEUSE</v>
      </c>
      <c r="DX3" s="463"/>
      <c r="DY3" s="463"/>
      <c r="DZ3" s="463"/>
      <c r="EA3" s="463"/>
      <c r="EB3" s="463"/>
      <c r="EC3" s="463"/>
      <c r="EL3" s="6" t="s">
        <v>19</v>
      </c>
      <c r="EM3" s="76" t="s">
        <v>26</v>
      </c>
      <c r="EW3" s="5"/>
      <c r="EX3" s="5"/>
      <c r="EY3" s="5"/>
      <c r="EZ3" s="5"/>
      <c r="FA3" s="5"/>
      <c r="FC3" s="269" t="s">
        <v>37</v>
      </c>
      <c r="FD3" s="5"/>
      <c r="FE3" s="462" t="str">
        <f>DW3</f>
        <v>LA FIN D'ANNEE DELICIEUSE</v>
      </c>
      <c r="FF3" s="462"/>
      <c r="FG3" s="462"/>
      <c r="FH3" s="462"/>
      <c r="FI3" s="462"/>
      <c r="FJ3" s="462"/>
      <c r="FK3" s="462"/>
    </row>
    <row r="4" spans="1:174" ht="15" customHeight="1">
      <c r="I4" s="5"/>
      <c r="J4" s="5"/>
      <c r="K4" s="5"/>
      <c r="L4" s="5"/>
      <c r="M4" s="5"/>
      <c r="N4" s="5"/>
      <c r="O4" s="5"/>
      <c r="P4" s="5"/>
      <c r="Q4" s="5"/>
      <c r="R4" s="7" t="s">
        <v>131</v>
      </c>
      <c r="S4" s="5"/>
      <c r="T4" s="5"/>
      <c r="U4" s="5"/>
      <c r="V4" s="5"/>
      <c r="W4" s="5"/>
      <c r="X4" s="5"/>
      <c r="Y4" s="5"/>
      <c r="Z4" s="5"/>
      <c r="AA4" s="5"/>
      <c r="AB4" s="5"/>
      <c r="AC4" s="45"/>
      <c r="AD4" s="10" t="s">
        <v>6</v>
      </c>
      <c r="AE4" s="444"/>
      <c r="AF4" s="444"/>
      <c r="AG4" s="444"/>
      <c r="AH4" s="5"/>
      <c r="AP4" s="56"/>
      <c r="AU4" s="5"/>
      <c r="AV4" s="5"/>
      <c r="AW4" s="5"/>
      <c r="AX4" s="5"/>
      <c r="AY4" s="5"/>
      <c r="AZ4" s="5"/>
      <c r="BA4" s="5"/>
      <c r="BB4" s="5"/>
      <c r="BC4" s="5"/>
      <c r="BD4" s="7" t="str">
        <f>R4</f>
        <v>Valable du 01/09/2025 au 04/01/2026</v>
      </c>
      <c r="BE4" s="5"/>
      <c r="BF4" s="5"/>
      <c r="BG4" s="5"/>
      <c r="BH4" s="5"/>
      <c r="BI4" s="5"/>
      <c r="BJ4" s="5"/>
      <c r="BK4" s="5"/>
      <c r="BL4" s="5"/>
      <c r="CG4" s="5"/>
      <c r="CH4" s="5"/>
      <c r="CI4" s="5"/>
      <c r="CJ4" s="5"/>
      <c r="CK4" s="5"/>
      <c r="CL4" s="5"/>
      <c r="CM4" s="7" t="str">
        <f>BD4</f>
        <v>Valable du 01/09/2025 au 04/01/2026</v>
      </c>
      <c r="CN4" s="5"/>
      <c r="CO4" s="5"/>
      <c r="CP4" s="5"/>
      <c r="CQ4" s="5"/>
      <c r="CR4" s="5"/>
      <c r="CS4" s="5"/>
      <c r="CT4" s="5"/>
      <c r="CU4" s="5"/>
      <c r="DO4" s="5"/>
      <c r="DP4" s="5"/>
      <c r="DQ4" s="5"/>
      <c r="DR4" s="5"/>
      <c r="DS4" s="5"/>
      <c r="DT4" s="5"/>
      <c r="DU4" s="7" t="str">
        <f>CM4</f>
        <v>Valable du 01/09/2025 au 04/01/2026</v>
      </c>
      <c r="DV4" s="5"/>
      <c r="DW4" s="5"/>
      <c r="DX4" s="5"/>
      <c r="DY4" s="5"/>
      <c r="DZ4" s="5"/>
      <c r="EA4" s="5"/>
      <c r="EB4" s="5"/>
      <c r="EC4" s="5"/>
      <c r="EW4" s="5"/>
      <c r="EX4" s="5"/>
      <c r="EY4" s="5"/>
      <c r="EZ4" s="5"/>
      <c r="FA4" s="5"/>
      <c r="FB4" s="5"/>
      <c r="FC4" s="7" t="str">
        <f>DU4</f>
        <v>Valable du 01/09/2025 au 04/01/2026</v>
      </c>
      <c r="FD4" s="5"/>
      <c r="FE4" s="5"/>
      <c r="FF4" s="5"/>
      <c r="FG4" s="5"/>
      <c r="FH4" s="5"/>
      <c r="FI4" s="5"/>
      <c r="FJ4" s="5"/>
      <c r="FK4" s="5"/>
    </row>
    <row r="5" spans="1:174" ht="7.5" customHeight="1">
      <c r="I5" s="8"/>
      <c r="K5" s="9"/>
      <c r="L5" s="9"/>
      <c r="M5" s="9"/>
      <c r="N5" s="9"/>
      <c r="O5" s="9"/>
      <c r="P5" s="9"/>
      <c r="Q5" s="5"/>
      <c r="R5" s="5"/>
      <c r="S5" s="5"/>
      <c r="T5" s="5"/>
      <c r="U5" s="5"/>
      <c r="V5" s="5"/>
      <c r="W5" s="5"/>
      <c r="X5" s="5"/>
      <c r="Y5" s="5"/>
      <c r="AC5" s="46"/>
      <c r="AH5" s="11"/>
      <c r="BU5" s="6"/>
      <c r="BV5" s="5"/>
      <c r="BW5" s="77"/>
      <c r="DC5" s="6"/>
      <c r="DD5" s="5"/>
      <c r="DE5" s="77"/>
      <c r="EK5" s="6"/>
      <c r="EL5" s="5"/>
      <c r="EM5" s="77"/>
    </row>
    <row r="6" spans="1:174" ht="21" customHeight="1">
      <c r="I6" s="427" t="s">
        <v>0</v>
      </c>
      <c r="J6" s="427"/>
      <c r="K6" s="445"/>
      <c r="L6" s="446"/>
      <c r="M6" s="415" t="s">
        <v>44</v>
      </c>
      <c r="N6" s="415"/>
      <c r="O6" s="415"/>
      <c r="P6" s="38"/>
      <c r="Q6" s="447"/>
      <c r="R6" s="447"/>
      <c r="S6" s="447"/>
      <c r="T6" s="447"/>
      <c r="U6" s="447"/>
      <c r="V6" s="447"/>
      <c r="W6" s="447"/>
      <c r="X6" s="447"/>
      <c r="Y6" s="447"/>
      <c r="Z6" s="32"/>
      <c r="AA6" s="33" t="s">
        <v>38</v>
      </c>
      <c r="AB6" s="34"/>
      <c r="AC6" s="45"/>
      <c r="AD6" s="35"/>
      <c r="AE6" s="35"/>
      <c r="AF6" s="35"/>
      <c r="AG6" s="35"/>
      <c r="AH6" s="35"/>
      <c r="AP6" s="427" t="s">
        <v>0</v>
      </c>
      <c r="AQ6" s="427"/>
      <c r="AR6" s="428"/>
      <c r="AS6" s="429"/>
      <c r="AT6" s="415" t="s">
        <v>44</v>
      </c>
      <c r="AU6" s="415"/>
      <c r="AV6" s="415"/>
      <c r="AW6" s="416"/>
      <c r="AX6" s="416"/>
      <c r="AY6" s="416"/>
      <c r="AZ6" s="416"/>
      <c r="BA6" s="416"/>
      <c r="BB6" s="416"/>
      <c r="BC6" s="416"/>
      <c r="BD6" s="416"/>
      <c r="BE6" s="416"/>
      <c r="BF6" s="416"/>
      <c r="BY6" s="427" t="s">
        <v>0</v>
      </c>
      <c r="BZ6" s="427"/>
      <c r="CA6" s="428"/>
      <c r="CB6" s="429"/>
      <c r="CC6" s="415" t="s">
        <v>44</v>
      </c>
      <c r="CD6" s="415"/>
      <c r="CE6" s="415"/>
      <c r="CF6" s="416"/>
      <c r="CG6" s="416"/>
      <c r="CH6" s="416"/>
      <c r="CI6" s="416"/>
      <c r="CJ6" s="416"/>
      <c r="CK6" s="416"/>
      <c r="CL6" s="416"/>
      <c r="CM6" s="416"/>
      <c r="CN6" s="416"/>
      <c r="CO6" s="416"/>
      <c r="DG6" s="427" t="s">
        <v>0</v>
      </c>
      <c r="DH6" s="427"/>
      <c r="DI6" s="428"/>
      <c r="DJ6" s="429"/>
      <c r="DK6" s="415" t="s">
        <v>44</v>
      </c>
      <c r="DL6" s="415"/>
      <c r="DM6" s="415"/>
      <c r="DN6" s="416"/>
      <c r="DO6" s="416"/>
      <c r="DP6" s="416"/>
      <c r="DQ6" s="416"/>
      <c r="DR6" s="416"/>
      <c r="DS6" s="416"/>
      <c r="DT6" s="416"/>
      <c r="DU6" s="416"/>
      <c r="DV6" s="416"/>
      <c r="DW6" s="416"/>
      <c r="EO6" s="427" t="s">
        <v>0</v>
      </c>
      <c r="EP6" s="427"/>
      <c r="EQ6" s="428"/>
      <c r="ER6" s="429"/>
      <c r="ES6" s="415" t="s">
        <v>44</v>
      </c>
      <c r="ET6" s="415"/>
      <c r="EU6" s="415"/>
      <c r="EV6" s="416"/>
      <c r="EW6" s="416"/>
      <c r="EX6" s="416"/>
      <c r="EY6" s="416"/>
      <c r="EZ6" s="416"/>
      <c r="FA6" s="416"/>
      <c r="FB6" s="416"/>
      <c r="FC6" s="416"/>
      <c r="FD6" s="416"/>
      <c r="FE6" s="416"/>
    </row>
    <row r="7" spans="1:174" ht="21" customHeight="1">
      <c r="I7" s="31" t="s">
        <v>7</v>
      </c>
      <c r="J7" s="454"/>
      <c r="K7" s="454"/>
      <c r="L7" s="454"/>
      <c r="M7" s="454"/>
      <c r="N7" s="454"/>
      <c r="O7" s="454"/>
      <c r="P7" s="454"/>
      <c r="Q7" s="454"/>
      <c r="R7" s="454"/>
      <c r="S7" s="454"/>
      <c r="T7" s="454"/>
      <c r="U7" s="454"/>
      <c r="V7" s="38"/>
      <c r="W7" s="455"/>
      <c r="X7" s="455"/>
      <c r="Y7" s="455"/>
      <c r="Z7" s="32"/>
      <c r="AA7" s="456"/>
      <c r="AB7" s="456"/>
      <c r="AC7" s="456"/>
      <c r="AD7" s="456"/>
      <c r="AE7" s="456"/>
      <c r="AF7" s="456"/>
      <c r="AG7" s="456"/>
      <c r="AH7" s="456"/>
    </row>
    <row r="8" spans="1:174" ht="21" customHeight="1">
      <c r="I8" s="31" t="s">
        <v>2</v>
      </c>
      <c r="J8" s="455"/>
      <c r="K8" s="457"/>
      <c r="L8" s="31" t="s">
        <v>8</v>
      </c>
      <c r="M8" s="458"/>
      <c r="N8" s="458"/>
      <c r="O8" s="458"/>
      <c r="P8" s="458"/>
      <c r="Q8" s="458"/>
      <c r="R8" s="39"/>
      <c r="S8" s="459"/>
      <c r="T8" s="459"/>
      <c r="U8" s="460"/>
      <c r="V8" s="31" t="s">
        <v>3</v>
      </c>
      <c r="W8" s="475"/>
      <c r="X8" s="475"/>
      <c r="Y8" s="475"/>
      <c r="Z8" s="31"/>
      <c r="AA8" s="450"/>
      <c r="AB8" s="450"/>
      <c r="AC8" s="450"/>
      <c r="AD8" s="450"/>
      <c r="AE8" s="450"/>
      <c r="AF8" s="450"/>
      <c r="AG8" s="450"/>
      <c r="AH8" s="450"/>
    </row>
    <row r="9" spans="1:174" ht="21" customHeight="1">
      <c r="I9" s="31"/>
      <c r="J9" s="36" t="s">
        <v>4</v>
      </c>
      <c r="K9" s="448"/>
      <c r="L9" s="449"/>
      <c r="M9" s="448"/>
      <c r="N9" s="448"/>
      <c r="O9" s="448"/>
      <c r="P9" s="448"/>
      <c r="Q9" s="448"/>
      <c r="R9" s="449"/>
      <c r="S9" s="448"/>
      <c r="T9" s="448"/>
      <c r="U9" s="36"/>
      <c r="V9" s="31" t="s">
        <v>1</v>
      </c>
      <c r="W9" s="448"/>
      <c r="X9" s="448"/>
      <c r="Y9" s="448"/>
      <c r="Z9" s="37"/>
      <c r="AA9" s="450"/>
      <c r="AB9" s="450"/>
      <c r="AC9" s="450"/>
      <c r="AD9" s="450"/>
      <c r="AE9" s="450"/>
      <c r="AF9" s="450"/>
      <c r="AG9" s="450"/>
      <c r="AH9" s="450"/>
    </row>
    <row r="10" spans="1:174" ht="12" customHeight="1">
      <c r="I10" s="9"/>
      <c r="J10" s="13"/>
      <c r="K10" s="12"/>
      <c r="L10" s="12"/>
      <c r="M10" s="12"/>
      <c r="N10" s="12"/>
      <c r="O10" s="9"/>
      <c r="P10" s="9"/>
      <c r="Q10" s="9"/>
      <c r="R10" s="12"/>
      <c r="S10" s="12"/>
      <c r="T10" s="12"/>
      <c r="U10" s="9"/>
      <c r="V10" s="9"/>
      <c r="W10" s="451"/>
      <c r="X10" s="451"/>
      <c r="Y10" s="452"/>
      <c r="Z10" s="452"/>
      <c r="AA10" s="13"/>
      <c r="AB10" s="452"/>
      <c r="AC10" s="452"/>
      <c r="AD10" s="453"/>
      <c r="AE10" s="453"/>
      <c r="AF10" s="453"/>
      <c r="AG10" s="453"/>
      <c r="AH10" s="14"/>
    </row>
    <row r="11" spans="1:174" ht="9" customHeight="1" thickBot="1">
      <c r="I11" s="1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46"/>
      <c r="AD11" s="9"/>
      <c r="AE11" s="9"/>
      <c r="AF11" s="9"/>
      <c r="AG11" s="9"/>
      <c r="AH11" s="9"/>
    </row>
    <row r="12" spans="1:174" ht="69.75" customHeight="1" thickBot="1">
      <c r="C12" s="5"/>
      <c r="D12" s="57"/>
      <c r="E12" s="15"/>
      <c r="F12" s="22" t="s">
        <v>9</v>
      </c>
      <c r="G12" s="40" t="s">
        <v>132</v>
      </c>
      <c r="H12" s="40" t="s">
        <v>133</v>
      </c>
      <c r="I12" s="40" t="s">
        <v>134</v>
      </c>
      <c r="J12" s="40" t="s">
        <v>135</v>
      </c>
      <c r="K12" s="40" t="s">
        <v>136</v>
      </c>
      <c r="L12" s="40" t="s">
        <v>137</v>
      </c>
      <c r="M12" s="40" t="s">
        <v>138</v>
      </c>
      <c r="N12" s="40" t="s">
        <v>139</v>
      </c>
      <c r="O12" s="40" t="s">
        <v>140</v>
      </c>
      <c r="P12" s="41" t="s">
        <v>141</v>
      </c>
      <c r="Q12" s="23" t="s">
        <v>9</v>
      </c>
      <c r="R12" s="24" t="s">
        <v>10</v>
      </c>
      <c r="S12" s="40" t="s">
        <v>142</v>
      </c>
      <c r="T12" s="40" t="s">
        <v>143</v>
      </c>
      <c r="U12" s="40" t="s">
        <v>144</v>
      </c>
      <c r="V12" s="40" t="s">
        <v>145</v>
      </c>
      <c r="W12" s="40" t="s">
        <v>146</v>
      </c>
      <c r="X12" s="40" t="s">
        <v>147</v>
      </c>
      <c r="Y12" s="40" t="s">
        <v>148</v>
      </c>
      <c r="Z12" s="40" t="s">
        <v>10</v>
      </c>
      <c r="AA12" s="40" t="s">
        <v>10</v>
      </c>
      <c r="AB12" s="40" t="s">
        <v>10</v>
      </c>
      <c r="AC12" s="55" t="s">
        <v>10</v>
      </c>
      <c r="AD12" s="417" t="s">
        <v>62</v>
      </c>
      <c r="AE12" s="418"/>
      <c r="AF12" s="418"/>
      <c r="AG12" s="72" t="s">
        <v>61</v>
      </c>
      <c r="AH12" s="27" t="s">
        <v>11</v>
      </c>
      <c r="AI12" s="16"/>
      <c r="AJ12" s="16"/>
      <c r="AL12" s="57"/>
      <c r="AM12" s="15"/>
      <c r="AN12" s="22" t="s">
        <v>9</v>
      </c>
      <c r="AO12" s="40" t="s">
        <v>149</v>
      </c>
      <c r="AP12" s="40" t="s">
        <v>150</v>
      </c>
      <c r="AQ12" s="40" t="s">
        <v>151</v>
      </c>
      <c r="AR12" s="40" t="s">
        <v>152</v>
      </c>
      <c r="AS12" s="40" t="s">
        <v>153</v>
      </c>
      <c r="AT12" s="40" t="s">
        <v>154</v>
      </c>
      <c r="AU12" s="40" t="s">
        <v>155</v>
      </c>
      <c r="AV12" s="40" t="s">
        <v>156</v>
      </c>
      <c r="AW12" s="40" t="s">
        <v>157</v>
      </c>
      <c r="AX12" s="41" t="s">
        <v>158</v>
      </c>
      <c r="AY12" s="23" t="s">
        <v>9</v>
      </c>
      <c r="AZ12" s="24" t="s">
        <v>10</v>
      </c>
      <c r="BA12" s="40" t="s">
        <v>159</v>
      </c>
      <c r="BB12" s="40" t="s">
        <v>160</v>
      </c>
      <c r="BC12" s="40" t="s">
        <v>161</v>
      </c>
      <c r="BD12" s="40" t="s">
        <v>162</v>
      </c>
      <c r="BE12" s="40" t="s">
        <v>163</v>
      </c>
      <c r="BF12" s="40" t="s">
        <v>164</v>
      </c>
      <c r="BG12" s="40" t="s">
        <v>165</v>
      </c>
      <c r="BH12" s="40" t="s">
        <v>166</v>
      </c>
      <c r="BI12" s="40" t="s">
        <v>167</v>
      </c>
      <c r="BJ12" s="40" t="s">
        <v>168</v>
      </c>
      <c r="BK12" s="55" t="s">
        <v>10</v>
      </c>
      <c r="BL12" s="417" t="s">
        <v>63</v>
      </c>
      <c r="BM12" s="418"/>
      <c r="BN12" s="418"/>
      <c r="BO12" s="73" t="s">
        <v>31</v>
      </c>
      <c r="BP12" s="74" t="s">
        <v>64</v>
      </c>
      <c r="BQ12" s="63" t="s">
        <v>11</v>
      </c>
      <c r="BR12" s="16"/>
      <c r="BS12" s="16"/>
      <c r="BT12" s="16"/>
      <c r="BU12" s="57"/>
      <c r="BV12" s="15"/>
      <c r="BW12" s="22" t="s">
        <v>9</v>
      </c>
      <c r="BX12" s="40"/>
      <c r="BY12" s="40" t="s">
        <v>10</v>
      </c>
      <c r="BZ12" s="40"/>
      <c r="CA12" s="40" t="s">
        <v>10</v>
      </c>
      <c r="CB12" s="40" t="s">
        <v>10</v>
      </c>
      <c r="CC12" s="40" t="s">
        <v>10</v>
      </c>
      <c r="CD12" s="40" t="s">
        <v>10</v>
      </c>
      <c r="CE12" s="40" t="s">
        <v>10</v>
      </c>
      <c r="CF12" s="40" t="s">
        <v>10</v>
      </c>
      <c r="CG12" s="41"/>
      <c r="CH12" s="23" t="s">
        <v>9</v>
      </c>
      <c r="CI12" s="24" t="s">
        <v>10</v>
      </c>
      <c r="CJ12" s="40" t="s">
        <v>10</v>
      </c>
      <c r="CK12" s="40" t="s">
        <v>10</v>
      </c>
      <c r="CL12" s="40" t="s">
        <v>10</v>
      </c>
      <c r="CM12" s="40" t="s">
        <v>10</v>
      </c>
      <c r="CN12" s="40" t="s">
        <v>10</v>
      </c>
      <c r="CO12" s="40" t="s">
        <v>10</v>
      </c>
      <c r="CP12" s="40" t="s">
        <v>10</v>
      </c>
      <c r="CQ12" s="40" t="s">
        <v>10</v>
      </c>
      <c r="CR12" s="40" t="s">
        <v>10</v>
      </c>
      <c r="CS12" s="40" t="s">
        <v>10</v>
      </c>
      <c r="CT12" s="55" t="s">
        <v>10</v>
      </c>
      <c r="CU12" s="417" t="s">
        <v>65</v>
      </c>
      <c r="CV12" s="418"/>
      <c r="CW12" s="418"/>
      <c r="CX12" s="69" t="s">
        <v>33</v>
      </c>
      <c r="CY12" s="74" t="s">
        <v>41</v>
      </c>
      <c r="CZ12" s="70" t="s">
        <v>11</v>
      </c>
      <c r="DA12" s="16"/>
      <c r="DB12" s="16"/>
      <c r="DC12" s="57"/>
      <c r="DD12" s="15"/>
      <c r="DE12" s="22" t="s">
        <v>9</v>
      </c>
      <c r="DF12" s="40"/>
      <c r="DG12" s="40" t="s">
        <v>10</v>
      </c>
      <c r="DH12" s="40"/>
      <c r="DI12" s="40" t="s">
        <v>10</v>
      </c>
      <c r="DJ12" s="40" t="s">
        <v>10</v>
      </c>
      <c r="DK12" s="40" t="s">
        <v>10</v>
      </c>
      <c r="DL12" s="40" t="s">
        <v>10</v>
      </c>
      <c r="DM12" s="40" t="s">
        <v>10</v>
      </c>
      <c r="DN12" s="40" t="s">
        <v>10</v>
      </c>
      <c r="DO12" s="41"/>
      <c r="DP12" s="23" t="s">
        <v>9</v>
      </c>
      <c r="DQ12" s="24" t="s">
        <v>10</v>
      </c>
      <c r="DR12" s="40" t="s">
        <v>10</v>
      </c>
      <c r="DS12" s="40" t="s">
        <v>10</v>
      </c>
      <c r="DT12" s="40" t="s">
        <v>10</v>
      </c>
      <c r="DU12" s="40" t="s">
        <v>10</v>
      </c>
      <c r="DV12" s="40" t="s">
        <v>10</v>
      </c>
      <c r="DW12" s="40" t="s">
        <v>10</v>
      </c>
      <c r="DX12" s="40" t="s">
        <v>10</v>
      </c>
      <c r="DY12" s="40" t="s">
        <v>10</v>
      </c>
      <c r="DZ12" s="40" t="s">
        <v>10</v>
      </c>
      <c r="EA12" s="40" t="s">
        <v>10</v>
      </c>
      <c r="EB12" s="55" t="s">
        <v>10</v>
      </c>
      <c r="EC12" s="417" t="s">
        <v>66</v>
      </c>
      <c r="ED12" s="418"/>
      <c r="EE12" s="418"/>
      <c r="EF12" s="69" t="s">
        <v>25</v>
      </c>
      <c r="EG12" s="74" t="s">
        <v>42</v>
      </c>
      <c r="EH12" s="70" t="s">
        <v>11</v>
      </c>
      <c r="EI12" s="16"/>
      <c r="EK12" s="57"/>
      <c r="EL12" s="15"/>
      <c r="EM12" s="22" t="s">
        <v>9</v>
      </c>
      <c r="EN12" s="40"/>
      <c r="EO12" s="40" t="s">
        <v>10</v>
      </c>
      <c r="EP12" s="40"/>
      <c r="EQ12" s="40" t="s">
        <v>10</v>
      </c>
      <c r="ER12" s="40" t="s">
        <v>10</v>
      </c>
      <c r="ES12" s="40" t="s">
        <v>10</v>
      </c>
      <c r="ET12" s="40" t="s">
        <v>10</v>
      </c>
      <c r="EU12" s="40" t="s">
        <v>10</v>
      </c>
      <c r="EV12" s="40" t="s">
        <v>10</v>
      </c>
      <c r="EW12" s="41"/>
      <c r="EX12" s="23" t="s">
        <v>9</v>
      </c>
      <c r="EY12" s="24" t="s">
        <v>10</v>
      </c>
      <c r="EZ12" s="40" t="s">
        <v>10</v>
      </c>
      <c r="FA12" s="40" t="s">
        <v>10</v>
      </c>
      <c r="FB12" s="40" t="s">
        <v>10</v>
      </c>
      <c r="FC12" s="40" t="s">
        <v>10</v>
      </c>
      <c r="FD12" s="40" t="s">
        <v>10</v>
      </c>
      <c r="FE12" s="40" t="s">
        <v>10</v>
      </c>
      <c r="FF12" s="40" t="s">
        <v>10</v>
      </c>
      <c r="FG12" s="40" t="s">
        <v>10</v>
      </c>
      <c r="FH12" s="40" t="s">
        <v>10</v>
      </c>
      <c r="FI12" s="40" t="s">
        <v>10</v>
      </c>
      <c r="FJ12" s="55" t="s">
        <v>10</v>
      </c>
      <c r="FK12" s="417" t="s">
        <v>67</v>
      </c>
      <c r="FL12" s="418"/>
      <c r="FM12" s="418"/>
      <c r="FN12" s="69" t="s">
        <v>68</v>
      </c>
      <c r="FO12" s="74" t="s">
        <v>69</v>
      </c>
      <c r="FP12" s="70" t="s">
        <v>11</v>
      </c>
      <c r="FQ12" s="16"/>
      <c r="FR12" s="16"/>
    </row>
    <row r="13" spans="1:174" ht="18" customHeight="1" thickBot="1">
      <c r="C13" s="5"/>
      <c r="D13" s="57"/>
      <c r="E13" s="15"/>
      <c r="F13" s="28" t="s">
        <v>24</v>
      </c>
      <c r="G13" s="371" t="s">
        <v>5</v>
      </c>
      <c r="H13" s="371"/>
      <c r="I13" s="371"/>
      <c r="J13" s="371"/>
      <c r="K13" s="371"/>
      <c r="L13" s="371"/>
      <c r="M13" s="371"/>
      <c r="N13" s="371"/>
      <c r="O13" s="371"/>
      <c r="P13" s="372"/>
      <c r="Q13" s="23"/>
      <c r="R13" s="24"/>
      <c r="S13" s="373" t="s">
        <v>5</v>
      </c>
      <c r="T13" s="371"/>
      <c r="U13" s="371"/>
      <c r="V13" s="371"/>
      <c r="W13" s="371"/>
      <c r="X13" s="371"/>
      <c r="Y13" s="371"/>
      <c r="Z13" s="371"/>
      <c r="AA13" s="371"/>
      <c r="AB13" s="372"/>
      <c r="AC13" s="55"/>
      <c r="AD13" s="25"/>
      <c r="AE13" s="29"/>
      <c r="AF13" s="30"/>
      <c r="AG13" s="26"/>
      <c r="AH13" s="27"/>
      <c r="AI13" s="16"/>
      <c r="AJ13" s="16"/>
      <c r="AL13" s="57"/>
      <c r="AM13" s="15"/>
      <c r="AN13" s="28" t="s">
        <v>24</v>
      </c>
      <c r="AO13" s="371" t="s">
        <v>5</v>
      </c>
      <c r="AP13" s="371"/>
      <c r="AQ13" s="371"/>
      <c r="AR13" s="371"/>
      <c r="AS13" s="371"/>
      <c r="AT13" s="371"/>
      <c r="AU13" s="371"/>
      <c r="AV13" s="371"/>
      <c r="AW13" s="371"/>
      <c r="AX13" s="372"/>
      <c r="AY13" s="23"/>
      <c r="AZ13" s="24"/>
      <c r="BA13" s="373" t="s">
        <v>5</v>
      </c>
      <c r="BB13" s="371"/>
      <c r="BC13" s="371"/>
      <c r="BD13" s="371"/>
      <c r="BE13" s="371"/>
      <c r="BF13" s="371"/>
      <c r="BG13" s="371"/>
      <c r="BH13" s="371"/>
      <c r="BI13" s="371"/>
      <c r="BJ13" s="372"/>
      <c r="BK13" s="55"/>
      <c r="BL13" s="25"/>
      <c r="BM13" s="29"/>
      <c r="BN13" s="30"/>
      <c r="BO13" s="64"/>
      <c r="BP13" s="63"/>
      <c r="BQ13" s="65"/>
      <c r="BR13" s="16"/>
      <c r="BS13" s="16"/>
      <c r="BT13" s="16"/>
      <c r="BU13" s="57"/>
      <c r="BV13" s="15"/>
      <c r="BW13" s="28" t="s">
        <v>24</v>
      </c>
      <c r="BX13" s="371" t="s">
        <v>5</v>
      </c>
      <c r="BY13" s="371"/>
      <c r="BZ13" s="371"/>
      <c r="CA13" s="371"/>
      <c r="CB13" s="371"/>
      <c r="CC13" s="371"/>
      <c r="CD13" s="371"/>
      <c r="CE13" s="371"/>
      <c r="CF13" s="371"/>
      <c r="CG13" s="372"/>
      <c r="CH13" s="23"/>
      <c r="CI13" s="24"/>
      <c r="CJ13" s="373" t="s">
        <v>5</v>
      </c>
      <c r="CK13" s="371"/>
      <c r="CL13" s="371"/>
      <c r="CM13" s="371"/>
      <c r="CN13" s="371"/>
      <c r="CO13" s="371"/>
      <c r="CP13" s="371"/>
      <c r="CQ13" s="371"/>
      <c r="CR13" s="371"/>
      <c r="CS13" s="372"/>
      <c r="CT13" s="55"/>
      <c r="CU13" s="25"/>
      <c r="CV13" s="29"/>
      <c r="CW13" s="30"/>
      <c r="CX13" s="69"/>
      <c r="CY13" s="70"/>
      <c r="CZ13" s="71"/>
      <c r="DA13" s="16"/>
      <c r="DB13" s="16"/>
      <c r="DC13" s="57"/>
      <c r="DD13" s="15"/>
      <c r="DE13" s="28" t="s">
        <v>24</v>
      </c>
      <c r="DF13" s="371" t="s">
        <v>5</v>
      </c>
      <c r="DG13" s="371"/>
      <c r="DH13" s="371"/>
      <c r="DI13" s="371"/>
      <c r="DJ13" s="371"/>
      <c r="DK13" s="371"/>
      <c r="DL13" s="371"/>
      <c r="DM13" s="371"/>
      <c r="DN13" s="371"/>
      <c r="DO13" s="372"/>
      <c r="DP13" s="23"/>
      <c r="DQ13" s="24"/>
      <c r="DR13" s="373" t="s">
        <v>5</v>
      </c>
      <c r="DS13" s="371"/>
      <c r="DT13" s="371"/>
      <c r="DU13" s="371"/>
      <c r="DV13" s="371"/>
      <c r="DW13" s="371"/>
      <c r="DX13" s="371"/>
      <c r="DY13" s="371"/>
      <c r="DZ13" s="371"/>
      <c r="EA13" s="372"/>
      <c r="EB13" s="55"/>
      <c r="EC13" s="25"/>
      <c r="ED13" s="29"/>
      <c r="EE13" s="30"/>
      <c r="EF13" s="69"/>
      <c r="EG13" s="70"/>
      <c r="EH13" s="71"/>
      <c r="EI13" s="16"/>
      <c r="EK13" s="57"/>
      <c r="EL13" s="15"/>
      <c r="EM13" s="28" t="s">
        <v>24</v>
      </c>
      <c r="EN13" s="371" t="s">
        <v>5</v>
      </c>
      <c r="EO13" s="371"/>
      <c r="EP13" s="371"/>
      <c r="EQ13" s="371"/>
      <c r="ER13" s="371"/>
      <c r="ES13" s="371"/>
      <c r="ET13" s="371"/>
      <c r="EU13" s="371"/>
      <c r="EV13" s="371"/>
      <c r="EW13" s="372"/>
      <c r="EX13" s="23"/>
      <c r="EY13" s="24"/>
      <c r="EZ13" s="373" t="s">
        <v>5</v>
      </c>
      <c r="FA13" s="371"/>
      <c r="FB13" s="371"/>
      <c r="FC13" s="371"/>
      <c r="FD13" s="371"/>
      <c r="FE13" s="371"/>
      <c r="FF13" s="371"/>
      <c r="FG13" s="371"/>
      <c r="FH13" s="371"/>
      <c r="FI13" s="372"/>
      <c r="FJ13" s="55"/>
      <c r="FK13" s="25"/>
      <c r="FL13" s="29"/>
      <c r="FM13" s="30"/>
      <c r="FN13" s="69"/>
      <c r="FO13" s="70"/>
      <c r="FP13" s="71"/>
      <c r="FQ13" s="16"/>
      <c r="FR13" s="16"/>
    </row>
    <row r="14" spans="1:174" ht="24" customHeight="1">
      <c r="C14" s="17"/>
      <c r="D14" s="60">
        <v>100</v>
      </c>
      <c r="E14" s="84" t="s">
        <v>12</v>
      </c>
      <c r="F14" s="85">
        <v>8.1</v>
      </c>
      <c r="G14" s="86"/>
      <c r="H14" s="87"/>
      <c r="I14" s="87"/>
      <c r="J14" s="87"/>
      <c r="K14" s="87"/>
      <c r="L14" s="87"/>
      <c r="M14" s="87">
        <v>2</v>
      </c>
      <c r="N14" s="87"/>
      <c r="O14" s="87"/>
      <c r="P14" s="87"/>
      <c r="Q14" s="472" t="str">
        <f t="shared" ref="Q14:Q37" si="0">E14</f>
        <v>Mad Nature</v>
      </c>
      <c r="R14" s="473"/>
      <c r="S14" s="87">
        <v>1</v>
      </c>
      <c r="T14" s="87"/>
      <c r="U14" s="87">
        <v>2</v>
      </c>
      <c r="V14" s="87"/>
      <c r="W14" s="87"/>
      <c r="X14" s="87">
        <v>3</v>
      </c>
      <c r="Y14" s="87"/>
      <c r="Z14" s="87"/>
      <c r="AA14" s="87"/>
      <c r="AB14" s="88"/>
      <c r="AC14" s="60">
        <f t="shared" ref="AC14:AD37" si="1">D14</f>
        <v>100</v>
      </c>
      <c r="AD14" s="89" t="str">
        <f t="shared" si="1"/>
        <v>Mad Nature</v>
      </c>
      <c r="AE14" s="420">
        <f t="shared" ref="AE14" si="2">SUM(S14:AB14,G14:P14)</f>
        <v>8</v>
      </c>
      <c r="AF14" s="421"/>
      <c r="AG14" s="90">
        <f>IF(F14=0,"",AE14*F14)</f>
        <v>64.8</v>
      </c>
      <c r="AH14" s="91"/>
      <c r="AI14" s="17"/>
      <c r="AJ14" s="17"/>
      <c r="AL14" s="60">
        <f>D14</f>
        <v>100</v>
      </c>
      <c r="AM14" s="84" t="str">
        <f>E14</f>
        <v>Mad Nature</v>
      </c>
      <c r="AN14" s="85">
        <f>F14</f>
        <v>8.1</v>
      </c>
      <c r="AO14" s="86"/>
      <c r="AP14" s="87"/>
      <c r="AQ14" s="87"/>
      <c r="AR14" s="87"/>
      <c r="AS14" s="87">
        <v>1</v>
      </c>
      <c r="AT14" s="87"/>
      <c r="AU14" s="87"/>
      <c r="AV14" s="87"/>
      <c r="AW14" s="87"/>
      <c r="AX14" s="87">
        <v>2</v>
      </c>
      <c r="AY14" s="419" t="str">
        <f t="shared" ref="AY14:AY37" si="3">AM14</f>
        <v>Mad Nature</v>
      </c>
      <c r="AZ14" s="419"/>
      <c r="BA14" s="87"/>
      <c r="BB14" s="87">
        <v>1</v>
      </c>
      <c r="BC14" s="87"/>
      <c r="BD14" s="87"/>
      <c r="BE14" s="87"/>
      <c r="BF14" s="87"/>
      <c r="BG14" s="87"/>
      <c r="BH14" s="87">
        <v>1</v>
      </c>
      <c r="BI14" s="87"/>
      <c r="BJ14" s="88"/>
      <c r="BK14" s="60">
        <f t="shared" ref="BK14:BK37" si="4">AL14</f>
        <v>100</v>
      </c>
      <c r="BL14" s="89" t="str">
        <f t="shared" ref="BL14:BL37" si="5">AM14</f>
        <v>Mad Nature</v>
      </c>
      <c r="BM14" s="420">
        <f t="shared" ref="BM14" si="6">SUM(BA14:BJ14,AO14:AX14)</f>
        <v>5</v>
      </c>
      <c r="BN14" s="421"/>
      <c r="BO14" s="151">
        <f>BM14+AE14</f>
        <v>13</v>
      </c>
      <c r="BP14" s="90">
        <f>BO14*AN14</f>
        <v>105.3</v>
      </c>
      <c r="BQ14" s="61"/>
      <c r="BR14" s="17"/>
      <c r="BS14" s="17"/>
      <c r="BT14" s="17"/>
      <c r="BU14" s="60">
        <f>D14</f>
        <v>100</v>
      </c>
      <c r="BV14" s="84" t="str">
        <f>E14</f>
        <v>Mad Nature</v>
      </c>
      <c r="BW14" s="85">
        <f>F14</f>
        <v>8.1</v>
      </c>
      <c r="BX14" s="86"/>
      <c r="BY14" s="87"/>
      <c r="BZ14" s="87"/>
      <c r="CA14" s="87"/>
      <c r="CB14" s="87"/>
      <c r="CC14" s="87"/>
      <c r="CD14" s="87"/>
      <c r="CE14" s="87"/>
      <c r="CF14" s="87"/>
      <c r="CG14" s="87"/>
      <c r="CH14" s="419" t="str">
        <f t="shared" ref="CH14:CH37" si="7">BV14</f>
        <v>Mad Nature</v>
      </c>
      <c r="CI14" s="419"/>
      <c r="CJ14" s="87"/>
      <c r="CK14" s="87"/>
      <c r="CL14" s="87"/>
      <c r="CM14" s="87"/>
      <c r="CN14" s="87"/>
      <c r="CO14" s="87"/>
      <c r="CP14" s="87"/>
      <c r="CQ14" s="87"/>
      <c r="CR14" s="87"/>
      <c r="CS14" s="88"/>
      <c r="CT14" s="60">
        <f t="shared" ref="CT14:CT37" si="8">BU14</f>
        <v>100</v>
      </c>
      <c r="CU14" s="89" t="str">
        <f t="shared" ref="CU14:CU37" si="9">BV14</f>
        <v>Mad Nature</v>
      </c>
      <c r="CV14" s="420">
        <f>SUM(CJ14:CS14,BX14:CG14)</f>
        <v>0</v>
      </c>
      <c r="CW14" s="421"/>
      <c r="CX14" s="151">
        <f>$AE14+$BM14+$CV14</f>
        <v>13</v>
      </c>
      <c r="CY14" s="90">
        <f>BW14*CX14</f>
        <v>105.3</v>
      </c>
      <c r="CZ14" s="75"/>
      <c r="DA14" s="17"/>
      <c r="DB14" s="17"/>
      <c r="DC14" s="60">
        <f>D14</f>
        <v>100</v>
      </c>
      <c r="DD14" s="84" t="str">
        <f>E14</f>
        <v>Mad Nature</v>
      </c>
      <c r="DE14" s="85">
        <f>F14</f>
        <v>8.1</v>
      </c>
      <c r="DF14" s="86"/>
      <c r="DG14" s="87"/>
      <c r="DH14" s="87"/>
      <c r="DI14" s="87"/>
      <c r="DJ14" s="87"/>
      <c r="DK14" s="87"/>
      <c r="DL14" s="87"/>
      <c r="DM14" s="87"/>
      <c r="DN14" s="87"/>
      <c r="DO14" s="87"/>
      <c r="DP14" s="419" t="str">
        <f t="shared" ref="DP14:DP37" si="10">DD14</f>
        <v>Mad Nature</v>
      </c>
      <c r="DQ14" s="419"/>
      <c r="DR14" s="87"/>
      <c r="DS14" s="87"/>
      <c r="DT14" s="87"/>
      <c r="DU14" s="87"/>
      <c r="DV14" s="87"/>
      <c r="DW14" s="87"/>
      <c r="DX14" s="87"/>
      <c r="DY14" s="87"/>
      <c r="DZ14" s="87"/>
      <c r="EA14" s="88"/>
      <c r="EB14" s="60">
        <f t="shared" ref="EB14:EB37" si="11">DC14</f>
        <v>100</v>
      </c>
      <c r="EC14" s="89" t="str">
        <f t="shared" ref="EC14:EC37" si="12">DD14</f>
        <v>Mad Nature</v>
      </c>
      <c r="ED14" s="420">
        <f>SUM(DR14:EA14,DF14:DO14)</f>
        <v>0</v>
      </c>
      <c r="EE14" s="421"/>
      <c r="EF14" s="151">
        <f>$AE14+$BM14+$CV14+$ED14</f>
        <v>13</v>
      </c>
      <c r="EG14" s="90">
        <f>DE14*EF14</f>
        <v>105.3</v>
      </c>
      <c r="EH14" s="61"/>
      <c r="EI14" s="17"/>
      <c r="EK14" s="60">
        <f>D14</f>
        <v>100</v>
      </c>
      <c r="EL14" s="84" t="str">
        <f>E14</f>
        <v>Mad Nature</v>
      </c>
      <c r="EM14" s="85">
        <f>F14</f>
        <v>8.1</v>
      </c>
      <c r="EN14" s="86"/>
      <c r="EO14" s="87"/>
      <c r="EP14" s="87"/>
      <c r="EQ14" s="87"/>
      <c r="ER14" s="87"/>
      <c r="ES14" s="87"/>
      <c r="ET14" s="87"/>
      <c r="EU14" s="87"/>
      <c r="EV14" s="87"/>
      <c r="EW14" s="87"/>
      <c r="EX14" s="419" t="str">
        <f t="shared" ref="EX14:EX37" si="13">EL14</f>
        <v>Mad Nature</v>
      </c>
      <c r="EY14" s="419"/>
      <c r="EZ14" s="87"/>
      <c r="FA14" s="87"/>
      <c r="FB14" s="87"/>
      <c r="FC14" s="87"/>
      <c r="FD14" s="87"/>
      <c r="FE14" s="87"/>
      <c r="FF14" s="87"/>
      <c r="FG14" s="87"/>
      <c r="FH14" s="87"/>
      <c r="FI14" s="88"/>
      <c r="FJ14" s="60">
        <f t="shared" ref="FJ14:FJ37" si="14">EK14</f>
        <v>100</v>
      </c>
      <c r="FK14" s="89" t="str">
        <f t="shared" ref="FK14:FK37" si="15">EL14</f>
        <v>Mad Nature</v>
      </c>
      <c r="FL14" s="420">
        <f>SUM(EZ14:FI14,EN14:EW14)</f>
        <v>0</v>
      </c>
      <c r="FM14" s="421"/>
      <c r="FN14" s="151">
        <f>$AE14+$BM14+$CV14+$ED14+$FL14</f>
        <v>13</v>
      </c>
      <c r="FO14" s="90">
        <f>FN14*EM14</f>
        <v>105.3</v>
      </c>
      <c r="FP14" s="75"/>
      <c r="FQ14" s="17"/>
      <c r="FR14" s="17"/>
    </row>
    <row r="15" spans="1:174" ht="24" customHeight="1">
      <c r="C15" s="17"/>
      <c r="D15" s="43">
        <v>110</v>
      </c>
      <c r="E15" s="92" t="s">
        <v>13</v>
      </c>
      <c r="F15" s="93">
        <v>11.9</v>
      </c>
      <c r="G15" s="94">
        <v>1</v>
      </c>
      <c r="H15" s="95"/>
      <c r="I15" s="95"/>
      <c r="J15" s="95"/>
      <c r="K15" s="95"/>
      <c r="L15" s="95">
        <v>1</v>
      </c>
      <c r="M15" s="95">
        <v>1</v>
      </c>
      <c r="N15" s="95"/>
      <c r="O15" s="95">
        <v>2</v>
      </c>
      <c r="P15" s="96">
        <v>1</v>
      </c>
      <c r="Q15" s="422" t="str">
        <f t="shared" si="0"/>
        <v>Mad Lait</v>
      </c>
      <c r="R15" s="423"/>
      <c r="S15" s="95">
        <v>1</v>
      </c>
      <c r="T15" s="95">
        <v>1</v>
      </c>
      <c r="U15" s="95">
        <v>3</v>
      </c>
      <c r="V15" s="95"/>
      <c r="W15" s="95">
        <v>1</v>
      </c>
      <c r="X15" s="95">
        <v>1</v>
      </c>
      <c r="Y15" s="95">
        <v>1</v>
      </c>
      <c r="Z15" s="95"/>
      <c r="AA15" s="95"/>
      <c r="AB15" s="96"/>
      <c r="AC15" s="43">
        <f t="shared" si="1"/>
        <v>110</v>
      </c>
      <c r="AD15" s="97" t="str">
        <f t="shared" si="1"/>
        <v>Mad Lait</v>
      </c>
      <c r="AE15" s="424">
        <f>SUM(S15:AB15,G15:P15)</f>
        <v>14</v>
      </c>
      <c r="AF15" s="425"/>
      <c r="AG15" s="98">
        <f t="shared" ref="AG15:AG50" si="16">IF(F15=0,"",AE15*F15)</f>
        <v>166.6</v>
      </c>
      <c r="AH15" s="99"/>
      <c r="AI15" s="17"/>
      <c r="AJ15" s="17"/>
      <c r="AL15" s="43">
        <f>D15</f>
        <v>110</v>
      </c>
      <c r="AM15" s="92" t="str">
        <f t="shared" ref="AM15:AM37" si="17">E15</f>
        <v>Mad Lait</v>
      </c>
      <c r="AN15" s="93">
        <f t="shared" ref="AN15:AN50" si="18">F15</f>
        <v>11.9</v>
      </c>
      <c r="AO15" s="94"/>
      <c r="AP15" s="95">
        <v>1</v>
      </c>
      <c r="AQ15" s="95"/>
      <c r="AR15" s="95"/>
      <c r="AS15" s="95"/>
      <c r="AT15" s="95"/>
      <c r="AU15" s="95"/>
      <c r="AV15" s="95"/>
      <c r="AW15" s="95">
        <v>4</v>
      </c>
      <c r="AX15" s="96"/>
      <c r="AY15" s="422" t="str">
        <f t="shared" si="3"/>
        <v>Mad Lait</v>
      </c>
      <c r="AZ15" s="423"/>
      <c r="BA15" s="95">
        <v>2</v>
      </c>
      <c r="BB15" s="95">
        <v>1</v>
      </c>
      <c r="BC15" s="95"/>
      <c r="BD15" s="95">
        <v>1</v>
      </c>
      <c r="BE15" s="95">
        <v>2</v>
      </c>
      <c r="BF15" s="95">
        <v>1</v>
      </c>
      <c r="BG15" s="95"/>
      <c r="BH15" s="95"/>
      <c r="BI15" s="95"/>
      <c r="BJ15" s="96">
        <v>2</v>
      </c>
      <c r="BK15" s="43">
        <f t="shared" si="4"/>
        <v>110</v>
      </c>
      <c r="BL15" s="97" t="str">
        <f t="shared" si="5"/>
        <v>Mad Lait</v>
      </c>
      <c r="BM15" s="424">
        <f>SUM(BA15:BJ15,AO15:AX15)</f>
        <v>14</v>
      </c>
      <c r="BN15" s="425"/>
      <c r="BO15" s="110">
        <f t="shared" ref="BO15:BO50" si="19">BM15+AE15</f>
        <v>28</v>
      </c>
      <c r="BP15" s="98">
        <f t="shared" ref="BP15:BP50" si="20">BO15*AN15</f>
        <v>333.2</v>
      </c>
      <c r="BQ15" s="20"/>
      <c r="BR15" s="17"/>
      <c r="BS15" s="17"/>
      <c r="BT15" s="17"/>
      <c r="BU15" s="43">
        <f>D15</f>
        <v>110</v>
      </c>
      <c r="BV15" s="92" t="str">
        <f t="shared" ref="BV15:BV50" si="21">E15</f>
        <v>Mad Lait</v>
      </c>
      <c r="BW15" s="93">
        <f t="shared" ref="BW15:BW50" si="22">F15</f>
        <v>11.9</v>
      </c>
      <c r="BX15" s="94"/>
      <c r="BY15" s="95"/>
      <c r="BZ15" s="95"/>
      <c r="CA15" s="95"/>
      <c r="CB15" s="95"/>
      <c r="CC15" s="95"/>
      <c r="CD15" s="95"/>
      <c r="CE15" s="95"/>
      <c r="CF15" s="95"/>
      <c r="CG15" s="96"/>
      <c r="CH15" s="422" t="str">
        <f t="shared" si="7"/>
        <v>Mad Lait</v>
      </c>
      <c r="CI15" s="423"/>
      <c r="CJ15" s="95"/>
      <c r="CK15" s="95"/>
      <c r="CL15" s="95"/>
      <c r="CM15" s="95"/>
      <c r="CN15" s="95"/>
      <c r="CO15" s="95"/>
      <c r="CP15" s="95"/>
      <c r="CQ15" s="95"/>
      <c r="CR15" s="95"/>
      <c r="CS15" s="96"/>
      <c r="CT15" s="43">
        <f t="shared" si="8"/>
        <v>110</v>
      </c>
      <c r="CU15" s="97" t="str">
        <f t="shared" si="9"/>
        <v>Mad Lait</v>
      </c>
      <c r="CV15" s="424">
        <f>SUM(CJ15:CS15,BX15:CG15)</f>
        <v>0</v>
      </c>
      <c r="CW15" s="425"/>
      <c r="CX15" s="110">
        <f t="shared" ref="CX15:CX50" si="23">AE15+BM15+CV15</f>
        <v>28</v>
      </c>
      <c r="CY15" s="98">
        <f t="shared" ref="CY15:CY50" si="24">BW15*CX15</f>
        <v>333.2</v>
      </c>
      <c r="CZ15" s="21"/>
      <c r="DA15" s="17"/>
      <c r="DB15" s="17"/>
      <c r="DC15" s="43">
        <f>D15</f>
        <v>110</v>
      </c>
      <c r="DD15" s="92" t="str">
        <f t="shared" ref="DD15:DD50" si="25">E15</f>
        <v>Mad Lait</v>
      </c>
      <c r="DE15" s="93">
        <f t="shared" ref="DE15:DE50" si="26">F15</f>
        <v>11.9</v>
      </c>
      <c r="DF15" s="94"/>
      <c r="DG15" s="95"/>
      <c r="DH15" s="95"/>
      <c r="DI15" s="95"/>
      <c r="DJ15" s="95"/>
      <c r="DK15" s="95"/>
      <c r="DL15" s="95"/>
      <c r="DM15" s="95"/>
      <c r="DN15" s="95"/>
      <c r="DO15" s="96"/>
      <c r="DP15" s="422" t="str">
        <f t="shared" si="10"/>
        <v>Mad Lait</v>
      </c>
      <c r="DQ15" s="423"/>
      <c r="DR15" s="95"/>
      <c r="DS15" s="95"/>
      <c r="DT15" s="95"/>
      <c r="DU15" s="95"/>
      <c r="DV15" s="95"/>
      <c r="DW15" s="95"/>
      <c r="DX15" s="95"/>
      <c r="DY15" s="95"/>
      <c r="DZ15" s="95"/>
      <c r="EA15" s="96"/>
      <c r="EB15" s="43">
        <f t="shared" si="11"/>
        <v>110</v>
      </c>
      <c r="EC15" s="97" t="str">
        <f t="shared" si="12"/>
        <v>Mad Lait</v>
      </c>
      <c r="ED15" s="424">
        <f>SUM(DR15:EA15,DF15:DO15)</f>
        <v>0</v>
      </c>
      <c r="EE15" s="425"/>
      <c r="EF15" s="110">
        <f t="shared" ref="EF15:EF50" si="27">$AE15+$BM15+$CV15+$ED15</f>
        <v>28</v>
      </c>
      <c r="EG15" s="98">
        <f t="shared" ref="EG15:EG50" si="28">DE15*EF15</f>
        <v>333.2</v>
      </c>
      <c r="EH15" s="20"/>
      <c r="EI15" s="17"/>
      <c r="EK15" s="43">
        <f>D15</f>
        <v>110</v>
      </c>
      <c r="EL15" s="92" t="str">
        <f t="shared" ref="EL15:EL50" si="29">E15</f>
        <v>Mad Lait</v>
      </c>
      <c r="EM15" s="93">
        <f t="shared" ref="EM15:EM50" si="30">F15</f>
        <v>11.9</v>
      </c>
      <c r="EN15" s="94"/>
      <c r="EO15" s="95"/>
      <c r="EP15" s="95"/>
      <c r="EQ15" s="95"/>
      <c r="ER15" s="95"/>
      <c r="ES15" s="95"/>
      <c r="ET15" s="95"/>
      <c r="EU15" s="95"/>
      <c r="EV15" s="95"/>
      <c r="EW15" s="96"/>
      <c r="EX15" s="422" t="str">
        <f t="shared" si="13"/>
        <v>Mad Lait</v>
      </c>
      <c r="EY15" s="423"/>
      <c r="EZ15" s="95"/>
      <c r="FA15" s="95"/>
      <c r="FB15" s="95"/>
      <c r="FC15" s="95"/>
      <c r="FD15" s="95"/>
      <c r="FE15" s="95"/>
      <c r="FF15" s="95"/>
      <c r="FG15" s="95"/>
      <c r="FH15" s="95"/>
      <c r="FI15" s="96"/>
      <c r="FJ15" s="43">
        <f t="shared" si="14"/>
        <v>110</v>
      </c>
      <c r="FK15" s="97" t="str">
        <f t="shared" si="15"/>
        <v>Mad Lait</v>
      </c>
      <c r="FL15" s="424">
        <f>SUM(EZ15:FI15,EN15:EW15)</f>
        <v>0</v>
      </c>
      <c r="FM15" s="425"/>
      <c r="FN15" s="110">
        <f t="shared" ref="FN15:FN50" si="31">$AE15+$BM15+$CV15+$ED15+$FL15</f>
        <v>28</v>
      </c>
      <c r="FO15" s="98">
        <f t="shared" ref="FO15:FO50" si="32">FN15*EM15</f>
        <v>333.2</v>
      </c>
      <c r="FP15" s="21"/>
      <c r="FQ15" s="17"/>
      <c r="FR15" s="17"/>
    </row>
    <row r="16" spans="1:174" ht="24" customHeight="1">
      <c r="C16" s="17"/>
      <c r="D16" s="62">
        <v>120</v>
      </c>
      <c r="E16" s="100" t="s">
        <v>14</v>
      </c>
      <c r="F16" s="101">
        <v>11.9</v>
      </c>
      <c r="G16" s="102">
        <v>3</v>
      </c>
      <c r="H16" s="103"/>
      <c r="I16" s="103"/>
      <c r="J16" s="103"/>
      <c r="K16" s="103">
        <v>2</v>
      </c>
      <c r="L16" s="103">
        <v>1</v>
      </c>
      <c r="M16" s="103">
        <v>1</v>
      </c>
      <c r="N16" s="103">
        <v>1</v>
      </c>
      <c r="O16" s="103">
        <v>1</v>
      </c>
      <c r="P16" s="104">
        <v>1</v>
      </c>
      <c r="Q16" s="426" t="str">
        <f t="shared" si="0"/>
        <v>Mad Noir</v>
      </c>
      <c r="R16" s="426"/>
      <c r="S16" s="103"/>
      <c r="T16" s="103">
        <v>1</v>
      </c>
      <c r="U16" s="103"/>
      <c r="V16" s="103"/>
      <c r="W16" s="103"/>
      <c r="X16" s="103"/>
      <c r="Y16" s="103"/>
      <c r="Z16" s="103"/>
      <c r="AA16" s="103"/>
      <c r="AB16" s="105"/>
      <c r="AC16" s="62">
        <f t="shared" si="1"/>
        <v>120</v>
      </c>
      <c r="AD16" s="106" t="str">
        <f t="shared" si="1"/>
        <v>Mad Noir</v>
      </c>
      <c r="AE16" s="394">
        <f t="shared" ref="AE16:AE50" si="33">SUM(S16:AB16,G16:P16)</f>
        <v>11</v>
      </c>
      <c r="AF16" s="395"/>
      <c r="AG16" s="108">
        <f t="shared" si="16"/>
        <v>130.9</v>
      </c>
      <c r="AH16" s="109"/>
      <c r="AI16" s="17"/>
      <c r="AJ16" s="17"/>
      <c r="AL16" s="62">
        <f t="shared" ref="AL16:AL36" si="34">D16</f>
        <v>120</v>
      </c>
      <c r="AM16" s="100" t="str">
        <f t="shared" si="17"/>
        <v>Mad Noir</v>
      </c>
      <c r="AN16" s="101">
        <f t="shared" si="18"/>
        <v>11.9</v>
      </c>
      <c r="AO16" s="102"/>
      <c r="AP16" s="103"/>
      <c r="AQ16" s="103"/>
      <c r="AR16" s="103">
        <v>1</v>
      </c>
      <c r="AS16" s="103">
        <v>1</v>
      </c>
      <c r="AT16" s="103"/>
      <c r="AU16" s="103"/>
      <c r="AV16" s="103"/>
      <c r="AW16" s="103"/>
      <c r="AX16" s="104"/>
      <c r="AY16" s="426" t="str">
        <f t="shared" si="3"/>
        <v>Mad Noir</v>
      </c>
      <c r="AZ16" s="426"/>
      <c r="BA16" s="103">
        <v>1</v>
      </c>
      <c r="BB16" s="103"/>
      <c r="BC16" s="103"/>
      <c r="BD16" s="103">
        <v>1</v>
      </c>
      <c r="BE16" s="103"/>
      <c r="BF16" s="103">
        <v>1</v>
      </c>
      <c r="BG16" s="103"/>
      <c r="BH16" s="103">
        <v>1</v>
      </c>
      <c r="BI16" s="103"/>
      <c r="BJ16" s="105"/>
      <c r="BK16" s="62">
        <f t="shared" si="4"/>
        <v>120</v>
      </c>
      <c r="BL16" s="106" t="str">
        <f t="shared" si="5"/>
        <v>Mad Noir</v>
      </c>
      <c r="BM16" s="394">
        <f t="shared" ref="BM16:BM37" si="35">SUM(BA16:BJ16,AO16:AX16)</f>
        <v>6</v>
      </c>
      <c r="BN16" s="395"/>
      <c r="BO16" s="107">
        <f t="shared" si="19"/>
        <v>17</v>
      </c>
      <c r="BP16" s="108">
        <f t="shared" si="20"/>
        <v>202.3</v>
      </c>
      <c r="BQ16" s="18"/>
      <c r="BR16" s="17"/>
      <c r="BS16" s="17"/>
      <c r="BT16" s="17"/>
      <c r="BU16" s="62">
        <f t="shared" ref="BU16:BU36" si="36">D16</f>
        <v>120</v>
      </c>
      <c r="BV16" s="100" t="str">
        <f t="shared" si="21"/>
        <v>Mad Noir</v>
      </c>
      <c r="BW16" s="101">
        <f t="shared" si="22"/>
        <v>11.9</v>
      </c>
      <c r="BX16" s="102"/>
      <c r="BY16" s="103"/>
      <c r="BZ16" s="103"/>
      <c r="CA16" s="103"/>
      <c r="CB16" s="103"/>
      <c r="CC16" s="103"/>
      <c r="CD16" s="103"/>
      <c r="CE16" s="103"/>
      <c r="CF16" s="103"/>
      <c r="CG16" s="104"/>
      <c r="CH16" s="426" t="str">
        <f t="shared" si="7"/>
        <v>Mad Noir</v>
      </c>
      <c r="CI16" s="426"/>
      <c r="CJ16" s="103"/>
      <c r="CK16" s="103"/>
      <c r="CL16" s="103"/>
      <c r="CM16" s="103"/>
      <c r="CN16" s="103"/>
      <c r="CO16" s="103"/>
      <c r="CP16" s="103"/>
      <c r="CQ16" s="103"/>
      <c r="CR16" s="103"/>
      <c r="CS16" s="105"/>
      <c r="CT16" s="62">
        <f t="shared" si="8"/>
        <v>120</v>
      </c>
      <c r="CU16" s="106" t="str">
        <f t="shared" si="9"/>
        <v>Mad Noir</v>
      </c>
      <c r="CV16" s="394">
        <f t="shared" ref="CV16:CV37" si="37">SUM(CJ16:CS16,BX16:CG16)</f>
        <v>0</v>
      </c>
      <c r="CW16" s="395"/>
      <c r="CX16" s="107">
        <f t="shared" si="23"/>
        <v>17</v>
      </c>
      <c r="CY16" s="108">
        <f t="shared" si="24"/>
        <v>202.3</v>
      </c>
      <c r="CZ16" s="19"/>
      <c r="DA16" s="17"/>
      <c r="DB16" s="17"/>
      <c r="DC16" s="62">
        <f t="shared" ref="DC16:DC36" si="38">D16</f>
        <v>120</v>
      </c>
      <c r="DD16" s="100" t="str">
        <f t="shared" si="25"/>
        <v>Mad Noir</v>
      </c>
      <c r="DE16" s="101">
        <f t="shared" si="26"/>
        <v>11.9</v>
      </c>
      <c r="DF16" s="102"/>
      <c r="DG16" s="103"/>
      <c r="DH16" s="103"/>
      <c r="DI16" s="103"/>
      <c r="DJ16" s="103"/>
      <c r="DK16" s="103"/>
      <c r="DL16" s="103"/>
      <c r="DM16" s="103"/>
      <c r="DN16" s="103"/>
      <c r="DO16" s="104"/>
      <c r="DP16" s="426" t="str">
        <f t="shared" si="10"/>
        <v>Mad Noir</v>
      </c>
      <c r="DQ16" s="426"/>
      <c r="DR16" s="103"/>
      <c r="DS16" s="103"/>
      <c r="DT16" s="103"/>
      <c r="DU16" s="103"/>
      <c r="DV16" s="103"/>
      <c r="DW16" s="103"/>
      <c r="DX16" s="103"/>
      <c r="DY16" s="103"/>
      <c r="DZ16" s="103"/>
      <c r="EA16" s="105"/>
      <c r="EB16" s="62">
        <f t="shared" si="11"/>
        <v>120</v>
      </c>
      <c r="EC16" s="106" t="str">
        <f t="shared" si="12"/>
        <v>Mad Noir</v>
      </c>
      <c r="ED16" s="394">
        <f t="shared" ref="ED16:ED37" si="39">SUM(DR16:EA16,DF16:DO16)</f>
        <v>0</v>
      </c>
      <c r="EE16" s="395"/>
      <c r="EF16" s="107">
        <f>$AE16+$BM16+$CV16+$ED16</f>
        <v>17</v>
      </c>
      <c r="EG16" s="108">
        <f t="shared" si="28"/>
        <v>202.3</v>
      </c>
      <c r="EH16" s="18"/>
      <c r="EI16" s="17"/>
      <c r="EK16" s="62">
        <f t="shared" ref="EK16:EK36" si="40">D16</f>
        <v>120</v>
      </c>
      <c r="EL16" s="100" t="str">
        <f t="shared" si="29"/>
        <v>Mad Noir</v>
      </c>
      <c r="EM16" s="101">
        <f t="shared" si="30"/>
        <v>11.9</v>
      </c>
      <c r="EN16" s="102"/>
      <c r="EO16" s="103"/>
      <c r="EP16" s="103"/>
      <c r="EQ16" s="103"/>
      <c r="ER16" s="103"/>
      <c r="ES16" s="103"/>
      <c r="ET16" s="103"/>
      <c r="EU16" s="103"/>
      <c r="EV16" s="103"/>
      <c r="EW16" s="104"/>
      <c r="EX16" s="426" t="str">
        <f t="shared" si="13"/>
        <v>Mad Noir</v>
      </c>
      <c r="EY16" s="426"/>
      <c r="EZ16" s="103"/>
      <c r="FA16" s="103"/>
      <c r="FB16" s="103"/>
      <c r="FC16" s="103"/>
      <c r="FD16" s="103"/>
      <c r="FE16" s="103"/>
      <c r="FF16" s="103"/>
      <c r="FG16" s="103"/>
      <c r="FH16" s="103"/>
      <c r="FI16" s="105"/>
      <c r="FJ16" s="62">
        <f t="shared" si="14"/>
        <v>120</v>
      </c>
      <c r="FK16" s="106" t="str">
        <f t="shared" si="15"/>
        <v>Mad Noir</v>
      </c>
      <c r="FL16" s="394">
        <f t="shared" ref="FL16:FL37" si="41">SUM(EZ16:FI16,EN16:EW16)</f>
        <v>0</v>
      </c>
      <c r="FM16" s="395"/>
      <c r="FN16" s="107">
        <f t="shared" si="31"/>
        <v>17</v>
      </c>
      <c r="FO16" s="108">
        <f t="shared" si="32"/>
        <v>202.3</v>
      </c>
      <c r="FP16" s="19"/>
      <c r="FQ16" s="17"/>
      <c r="FR16" s="17"/>
    </row>
    <row r="17" spans="4:174" s="42" customFormat="1" ht="24" customHeight="1">
      <c r="D17" s="43">
        <v>130</v>
      </c>
      <c r="E17" s="92" t="s">
        <v>46</v>
      </c>
      <c r="F17" s="93">
        <v>9.8000000000000007</v>
      </c>
      <c r="G17" s="94">
        <v>1</v>
      </c>
      <c r="H17" s="95"/>
      <c r="I17" s="95"/>
      <c r="J17" s="95"/>
      <c r="K17" s="95">
        <v>1</v>
      </c>
      <c r="L17" s="95"/>
      <c r="M17" s="95">
        <v>1</v>
      </c>
      <c r="N17" s="95"/>
      <c r="O17" s="95"/>
      <c r="P17" s="95"/>
      <c r="Q17" s="393" t="str">
        <f t="shared" si="0"/>
        <v>Mad Pépites</v>
      </c>
      <c r="R17" s="393"/>
      <c r="S17" s="95">
        <v>1</v>
      </c>
      <c r="T17" s="95"/>
      <c r="U17" s="95"/>
      <c r="V17" s="95">
        <v>1</v>
      </c>
      <c r="W17" s="95">
        <v>1</v>
      </c>
      <c r="X17" s="95">
        <v>1</v>
      </c>
      <c r="Y17" s="95"/>
      <c r="Z17" s="95"/>
      <c r="AA17" s="95"/>
      <c r="AB17" s="96"/>
      <c r="AC17" s="43">
        <f t="shared" si="1"/>
        <v>130</v>
      </c>
      <c r="AD17" s="97" t="str">
        <f t="shared" si="1"/>
        <v>Mad Pépites</v>
      </c>
      <c r="AE17" s="385">
        <f t="shared" ref="AE17" si="42">SUM(S17:AB17,G17:P17)</f>
        <v>7</v>
      </c>
      <c r="AF17" s="386"/>
      <c r="AG17" s="98">
        <f t="shared" ref="AG17" si="43">IF(F17=0,"",AE17*F17)</f>
        <v>68.600000000000009</v>
      </c>
      <c r="AH17" s="99"/>
      <c r="AI17" s="49"/>
      <c r="AJ17" s="49"/>
      <c r="AL17" s="43">
        <f t="shared" si="34"/>
        <v>130</v>
      </c>
      <c r="AM17" s="92" t="str">
        <f t="shared" si="17"/>
        <v>Mad Pépites</v>
      </c>
      <c r="AN17" s="93">
        <f t="shared" si="18"/>
        <v>9.8000000000000007</v>
      </c>
      <c r="AO17" s="94"/>
      <c r="AP17" s="95"/>
      <c r="AQ17" s="95"/>
      <c r="AR17" s="95">
        <v>1</v>
      </c>
      <c r="AS17" s="95"/>
      <c r="AT17" s="95"/>
      <c r="AU17" s="95"/>
      <c r="AV17" s="95"/>
      <c r="AW17" s="95"/>
      <c r="AX17" s="95"/>
      <c r="AY17" s="393" t="str">
        <f t="shared" si="3"/>
        <v>Mad Pépites</v>
      </c>
      <c r="AZ17" s="393"/>
      <c r="BA17" s="95"/>
      <c r="BB17" s="95"/>
      <c r="BC17" s="95"/>
      <c r="BD17" s="95"/>
      <c r="BE17" s="95"/>
      <c r="BF17" s="95"/>
      <c r="BG17" s="95"/>
      <c r="BH17" s="95"/>
      <c r="BI17" s="95"/>
      <c r="BJ17" s="96"/>
      <c r="BK17" s="43">
        <f t="shared" si="4"/>
        <v>130</v>
      </c>
      <c r="BL17" s="97" t="str">
        <f t="shared" si="5"/>
        <v>Mad Pépites</v>
      </c>
      <c r="BM17" s="385">
        <f t="shared" si="35"/>
        <v>1</v>
      </c>
      <c r="BN17" s="386"/>
      <c r="BO17" s="110">
        <f t="shared" ref="BO17" si="44">BM17+AE17</f>
        <v>8</v>
      </c>
      <c r="BP17" s="98">
        <f>BO17*AN17</f>
        <v>78.400000000000006</v>
      </c>
      <c r="BQ17" s="99"/>
      <c r="BR17" s="49"/>
      <c r="BS17" s="49"/>
      <c r="BT17" s="49"/>
      <c r="BU17" s="43">
        <f t="shared" si="36"/>
        <v>130</v>
      </c>
      <c r="BV17" s="92" t="str">
        <f t="shared" si="21"/>
        <v>Mad Pépites</v>
      </c>
      <c r="BW17" s="93">
        <f t="shared" si="22"/>
        <v>9.8000000000000007</v>
      </c>
      <c r="BX17" s="94"/>
      <c r="BY17" s="95"/>
      <c r="BZ17" s="95"/>
      <c r="CA17" s="95"/>
      <c r="CB17" s="95"/>
      <c r="CC17" s="95"/>
      <c r="CD17" s="95"/>
      <c r="CE17" s="95"/>
      <c r="CF17" s="95"/>
      <c r="CG17" s="95"/>
      <c r="CH17" s="393" t="str">
        <f t="shared" si="7"/>
        <v>Mad Pépites</v>
      </c>
      <c r="CI17" s="393"/>
      <c r="CJ17" s="95"/>
      <c r="CK17" s="95"/>
      <c r="CL17" s="95"/>
      <c r="CM17" s="95"/>
      <c r="CN17" s="95"/>
      <c r="CO17" s="95"/>
      <c r="CP17" s="95"/>
      <c r="CQ17" s="95"/>
      <c r="CR17" s="95"/>
      <c r="CS17" s="96"/>
      <c r="CT17" s="43">
        <f t="shared" si="8"/>
        <v>130</v>
      </c>
      <c r="CU17" s="97" t="str">
        <f t="shared" si="9"/>
        <v>Mad Pépites</v>
      </c>
      <c r="CV17" s="385">
        <f t="shared" si="37"/>
        <v>0</v>
      </c>
      <c r="CW17" s="386"/>
      <c r="CX17" s="110">
        <f t="shared" ref="CX17" si="45">AE17+BM17+CV17</f>
        <v>8</v>
      </c>
      <c r="CY17" s="98">
        <f t="shared" ref="CY17" si="46">BW17*CX17</f>
        <v>78.400000000000006</v>
      </c>
      <c r="CZ17" s="99"/>
      <c r="DA17" s="49"/>
      <c r="DB17" s="49"/>
      <c r="DC17" s="43">
        <f t="shared" si="38"/>
        <v>130</v>
      </c>
      <c r="DD17" s="92" t="str">
        <f t="shared" si="25"/>
        <v>Mad Pépites</v>
      </c>
      <c r="DE17" s="93">
        <f t="shared" si="26"/>
        <v>9.8000000000000007</v>
      </c>
      <c r="DF17" s="94"/>
      <c r="DG17" s="95"/>
      <c r="DH17" s="95"/>
      <c r="DI17" s="95"/>
      <c r="DJ17" s="95"/>
      <c r="DK17" s="95"/>
      <c r="DL17" s="95"/>
      <c r="DM17" s="95"/>
      <c r="DN17" s="95"/>
      <c r="DO17" s="95"/>
      <c r="DP17" s="393" t="str">
        <f t="shared" si="10"/>
        <v>Mad Pépites</v>
      </c>
      <c r="DQ17" s="393"/>
      <c r="DR17" s="95"/>
      <c r="DS17" s="95"/>
      <c r="DT17" s="95"/>
      <c r="DU17" s="95"/>
      <c r="DV17" s="95"/>
      <c r="DW17" s="95"/>
      <c r="DX17" s="95"/>
      <c r="DY17" s="95"/>
      <c r="DZ17" s="95"/>
      <c r="EA17" s="96"/>
      <c r="EB17" s="43">
        <f t="shared" si="11"/>
        <v>130</v>
      </c>
      <c r="EC17" s="97" t="str">
        <f t="shared" si="12"/>
        <v>Mad Pépites</v>
      </c>
      <c r="ED17" s="385">
        <f t="shared" si="39"/>
        <v>0</v>
      </c>
      <c r="EE17" s="386"/>
      <c r="EF17" s="110">
        <f t="shared" si="27"/>
        <v>8</v>
      </c>
      <c r="EG17" s="98">
        <f t="shared" ref="EG17" si="47">DE17*EF17</f>
        <v>78.400000000000006</v>
      </c>
      <c r="EH17" s="99"/>
      <c r="EI17" s="49"/>
      <c r="EK17" s="43">
        <f t="shared" si="40"/>
        <v>130</v>
      </c>
      <c r="EL17" s="92" t="str">
        <f t="shared" si="29"/>
        <v>Mad Pépites</v>
      </c>
      <c r="EM17" s="93">
        <f t="shared" si="30"/>
        <v>9.8000000000000007</v>
      </c>
      <c r="EN17" s="94"/>
      <c r="EO17" s="95"/>
      <c r="EP17" s="95"/>
      <c r="EQ17" s="95"/>
      <c r="ER17" s="95"/>
      <c r="ES17" s="95"/>
      <c r="ET17" s="95"/>
      <c r="EU17" s="95"/>
      <c r="EV17" s="95"/>
      <c r="EW17" s="95"/>
      <c r="EX17" s="393" t="str">
        <f t="shared" si="13"/>
        <v>Mad Pépites</v>
      </c>
      <c r="EY17" s="393"/>
      <c r="EZ17" s="95"/>
      <c r="FA17" s="95"/>
      <c r="FB17" s="95"/>
      <c r="FC17" s="95"/>
      <c r="FD17" s="95"/>
      <c r="FE17" s="95"/>
      <c r="FF17" s="95"/>
      <c r="FG17" s="95"/>
      <c r="FH17" s="95"/>
      <c r="FI17" s="96"/>
      <c r="FJ17" s="43">
        <f t="shared" si="14"/>
        <v>130</v>
      </c>
      <c r="FK17" s="97" t="str">
        <f t="shared" si="15"/>
        <v>Mad Pépites</v>
      </c>
      <c r="FL17" s="385">
        <f t="shared" si="41"/>
        <v>0</v>
      </c>
      <c r="FM17" s="386"/>
      <c r="FN17" s="110">
        <f t="shared" si="31"/>
        <v>8</v>
      </c>
      <c r="FO17" s="98">
        <f t="shared" ref="FO17" si="48">FN17*EM17</f>
        <v>78.400000000000006</v>
      </c>
      <c r="FP17" s="99"/>
      <c r="FQ17" s="49"/>
      <c r="FR17" s="49"/>
    </row>
    <row r="18" spans="4:174" ht="24" customHeight="1">
      <c r="D18" s="153">
        <v>200</v>
      </c>
      <c r="E18" s="154" t="s">
        <v>45</v>
      </c>
      <c r="F18" s="155">
        <v>10.199999999999999</v>
      </c>
      <c r="G18" s="156"/>
      <c r="H18" s="157"/>
      <c r="I18" s="157"/>
      <c r="J18" s="157"/>
      <c r="K18" s="157">
        <v>1</v>
      </c>
      <c r="L18" s="157"/>
      <c r="M18" s="157"/>
      <c r="N18" s="157"/>
      <c r="O18" s="157">
        <v>1</v>
      </c>
      <c r="P18" s="157"/>
      <c r="Q18" s="403" t="str">
        <f t="shared" si="0"/>
        <v>Financiers Amandes</v>
      </c>
      <c r="R18" s="403"/>
      <c r="S18" s="157"/>
      <c r="T18" s="157">
        <v>1</v>
      </c>
      <c r="U18" s="157"/>
      <c r="V18" s="157">
        <v>2</v>
      </c>
      <c r="W18" s="157"/>
      <c r="X18" s="157"/>
      <c r="Y18" s="157"/>
      <c r="Z18" s="157"/>
      <c r="AA18" s="157"/>
      <c r="AB18" s="158"/>
      <c r="AC18" s="153">
        <f t="shared" si="1"/>
        <v>200</v>
      </c>
      <c r="AD18" s="159" t="str">
        <f t="shared" si="1"/>
        <v>Financiers Amandes</v>
      </c>
      <c r="AE18" s="404">
        <f t="shared" si="33"/>
        <v>5</v>
      </c>
      <c r="AF18" s="405"/>
      <c r="AG18" s="161">
        <f t="shared" si="16"/>
        <v>51</v>
      </c>
      <c r="AH18" s="162"/>
      <c r="AI18" s="17"/>
      <c r="AJ18" s="17"/>
      <c r="AL18" s="62">
        <f t="shared" si="34"/>
        <v>200</v>
      </c>
      <c r="AM18" s="119" t="str">
        <f t="shared" si="17"/>
        <v>Financiers Amandes</v>
      </c>
      <c r="AN18" s="120">
        <f t="shared" si="18"/>
        <v>10.199999999999999</v>
      </c>
      <c r="AO18" s="121"/>
      <c r="AP18" s="122"/>
      <c r="AQ18" s="122">
        <v>1</v>
      </c>
      <c r="AR18" s="122"/>
      <c r="AS18" s="122"/>
      <c r="AT18" s="122"/>
      <c r="AU18" s="122"/>
      <c r="AV18" s="122"/>
      <c r="AW18" s="122">
        <v>2</v>
      </c>
      <c r="AX18" s="122"/>
      <c r="AY18" s="476" t="str">
        <f t="shared" si="3"/>
        <v>Financiers Amandes</v>
      </c>
      <c r="AZ18" s="476"/>
      <c r="BA18" s="122"/>
      <c r="BB18" s="122"/>
      <c r="BC18" s="122">
        <v>2</v>
      </c>
      <c r="BD18" s="122"/>
      <c r="BE18" s="122"/>
      <c r="BF18" s="122"/>
      <c r="BG18" s="122"/>
      <c r="BH18" s="122"/>
      <c r="BI18" s="122"/>
      <c r="BJ18" s="123"/>
      <c r="BK18" s="82">
        <f t="shared" si="4"/>
        <v>200</v>
      </c>
      <c r="BL18" s="124" t="str">
        <f t="shared" si="5"/>
        <v>Financiers Amandes</v>
      </c>
      <c r="BM18" s="470">
        <f t="shared" si="35"/>
        <v>5</v>
      </c>
      <c r="BN18" s="471"/>
      <c r="BO18" s="125">
        <f t="shared" si="19"/>
        <v>10</v>
      </c>
      <c r="BP18" s="126">
        <f t="shared" si="20"/>
        <v>102</v>
      </c>
      <c r="BQ18" s="83"/>
      <c r="BR18" s="17"/>
      <c r="BS18" s="17"/>
      <c r="BT18" s="17"/>
      <c r="BU18" s="62">
        <f t="shared" si="36"/>
        <v>200</v>
      </c>
      <c r="BV18" s="154" t="str">
        <f t="shared" si="21"/>
        <v>Financiers Amandes</v>
      </c>
      <c r="BW18" s="155">
        <f t="shared" si="22"/>
        <v>10.199999999999999</v>
      </c>
      <c r="BX18" s="156"/>
      <c r="BY18" s="157"/>
      <c r="BZ18" s="157"/>
      <c r="CA18" s="157"/>
      <c r="CB18" s="157"/>
      <c r="CC18" s="157"/>
      <c r="CD18" s="157"/>
      <c r="CE18" s="157"/>
      <c r="CF18" s="157"/>
      <c r="CG18" s="157"/>
      <c r="CH18" s="403" t="str">
        <f t="shared" si="7"/>
        <v>Financiers Amandes</v>
      </c>
      <c r="CI18" s="403"/>
      <c r="CJ18" s="157"/>
      <c r="CK18" s="157"/>
      <c r="CL18" s="157"/>
      <c r="CM18" s="157"/>
      <c r="CN18" s="157"/>
      <c r="CO18" s="157"/>
      <c r="CP18" s="157"/>
      <c r="CQ18" s="157"/>
      <c r="CR18" s="157"/>
      <c r="CS18" s="158"/>
      <c r="CT18" s="153">
        <f t="shared" si="8"/>
        <v>200</v>
      </c>
      <c r="CU18" s="159" t="str">
        <f t="shared" si="9"/>
        <v>Financiers Amandes</v>
      </c>
      <c r="CV18" s="404">
        <f t="shared" si="37"/>
        <v>0</v>
      </c>
      <c r="CW18" s="405"/>
      <c r="CX18" s="160">
        <f t="shared" si="23"/>
        <v>10</v>
      </c>
      <c r="CY18" s="161">
        <f t="shared" si="24"/>
        <v>102</v>
      </c>
      <c r="CZ18" s="183"/>
      <c r="DA18" s="17"/>
      <c r="DB18" s="17"/>
      <c r="DC18" s="62">
        <f t="shared" si="38"/>
        <v>200</v>
      </c>
      <c r="DD18" s="154" t="str">
        <f t="shared" si="25"/>
        <v>Financiers Amandes</v>
      </c>
      <c r="DE18" s="155">
        <f t="shared" si="26"/>
        <v>10.199999999999999</v>
      </c>
      <c r="DF18" s="156"/>
      <c r="DG18" s="157"/>
      <c r="DH18" s="157"/>
      <c r="DI18" s="157"/>
      <c r="DJ18" s="157"/>
      <c r="DK18" s="157"/>
      <c r="DL18" s="157"/>
      <c r="DM18" s="157"/>
      <c r="DN18" s="157"/>
      <c r="DO18" s="157"/>
      <c r="DP18" s="403" t="str">
        <f t="shared" si="10"/>
        <v>Financiers Amandes</v>
      </c>
      <c r="DQ18" s="403"/>
      <c r="DR18" s="157"/>
      <c r="DS18" s="157"/>
      <c r="DT18" s="157"/>
      <c r="DU18" s="157"/>
      <c r="DV18" s="157"/>
      <c r="DW18" s="157"/>
      <c r="DX18" s="157"/>
      <c r="DY18" s="157"/>
      <c r="DZ18" s="157"/>
      <c r="EA18" s="158"/>
      <c r="EB18" s="153">
        <f t="shared" si="11"/>
        <v>200</v>
      </c>
      <c r="EC18" s="159" t="str">
        <f t="shared" si="12"/>
        <v>Financiers Amandes</v>
      </c>
      <c r="ED18" s="404">
        <f t="shared" si="39"/>
        <v>0</v>
      </c>
      <c r="EE18" s="405"/>
      <c r="EF18" s="160">
        <f t="shared" si="27"/>
        <v>10</v>
      </c>
      <c r="EG18" s="161">
        <f t="shared" si="28"/>
        <v>102</v>
      </c>
      <c r="EH18" s="183"/>
      <c r="EI18" s="17"/>
      <c r="EK18" s="62">
        <f t="shared" si="40"/>
        <v>200</v>
      </c>
      <c r="EL18" s="154" t="str">
        <f t="shared" si="29"/>
        <v>Financiers Amandes</v>
      </c>
      <c r="EM18" s="155">
        <f t="shared" si="30"/>
        <v>10.199999999999999</v>
      </c>
      <c r="EN18" s="156"/>
      <c r="EO18" s="157"/>
      <c r="EP18" s="157"/>
      <c r="EQ18" s="157"/>
      <c r="ER18" s="157"/>
      <c r="ES18" s="157"/>
      <c r="ET18" s="157"/>
      <c r="EU18" s="157"/>
      <c r="EV18" s="157"/>
      <c r="EW18" s="157"/>
      <c r="EX18" s="403" t="str">
        <f t="shared" si="13"/>
        <v>Financiers Amandes</v>
      </c>
      <c r="EY18" s="403"/>
      <c r="EZ18" s="157"/>
      <c r="FA18" s="157"/>
      <c r="FB18" s="157"/>
      <c r="FC18" s="157"/>
      <c r="FD18" s="157"/>
      <c r="FE18" s="157"/>
      <c r="FF18" s="157"/>
      <c r="FG18" s="157"/>
      <c r="FH18" s="157"/>
      <c r="FI18" s="158"/>
      <c r="FJ18" s="153">
        <f t="shared" si="14"/>
        <v>200</v>
      </c>
      <c r="FK18" s="159" t="str">
        <f t="shared" si="15"/>
        <v>Financiers Amandes</v>
      </c>
      <c r="FL18" s="404">
        <f t="shared" si="41"/>
        <v>0</v>
      </c>
      <c r="FM18" s="405"/>
      <c r="FN18" s="160">
        <f t="shared" si="31"/>
        <v>10</v>
      </c>
      <c r="FO18" s="161">
        <f t="shared" si="32"/>
        <v>102</v>
      </c>
      <c r="FP18" s="183"/>
      <c r="FQ18" s="17"/>
      <c r="FR18" s="17"/>
    </row>
    <row r="19" spans="4:174" ht="24" customHeight="1">
      <c r="D19" s="163">
        <v>210</v>
      </c>
      <c r="E19" s="164" t="s">
        <v>16</v>
      </c>
      <c r="F19" s="165">
        <v>10.3</v>
      </c>
      <c r="G19" s="166"/>
      <c r="H19" s="167"/>
      <c r="I19" s="167"/>
      <c r="J19" s="167"/>
      <c r="K19" s="167"/>
      <c r="L19" s="167"/>
      <c r="M19" s="167"/>
      <c r="N19" s="167"/>
      <c r="O19" s="167">
        <v>1</v>
      </c>
      <c r="P19" s="167"/>
      <c r="Q19" s="435" t="str">
        <f t="shared" si="0"/>
        <v>Fondants Citron</v>
      </c>
      <c r="R19" s="435"/>
      <c r="S19" s="167"/>
      <c r="T19" s="167">
        <v>1</v>
      </c>
      <c r="U19" s="167"/>
      <c r="V19" s="167"/>
      <c r="W19" s="167"/>
      <c r="X19" s="167"/>
      <c r="Y19" s="167">
        <v>2</v>
      </c>
      <c r="Z19" s="167"/>
      <c r="AA19" s="167"/>
      <c r="AB19" s="168"/>
      <c r="AC19" s="163">
        <f t="shared" si="1"/>
        <v>210</v>
      </c>
      <c r="AD19" s="169" t="str">
        <f t="shared" si="1"/>
        <v>Fondants Citron</v>
      </c>
      <c r="AE19" s="436">
        <f t="shared" si="33"/>
        <v>4</v>
      </c>
      <c r="AF19" s="437"/>
      <c r="AG19" s="171">
        <f t="shared" si="16"/>
        <v>41.2</v>
      </c>
      <c r="AH19" s="172"/>
      <c r="AI19" s="17"/>
      <c r="AJ19" s="17"/>
      <c r="AL19" s="43">
        <f t="shared" si="34"/>
        <v>210</v>
      </c>
      <c r="AM19" s="127" t="str">
        <f t="shared" si="17"/>
        <v>Fondants Citron</v>
      </c>
      <c r="AN19" s="128">
        <f t="shared" si="18"/>
        <v>10.3</v>
      </c>
      <c r="AO19" s="129"/>
      <c r="AP19" s="130"/>
      <c r="AQ19" s="130"/>
      <c r="AR19" s="130"/>
      <c r="AS19" s="130">
        <v>1</v>
      </c>
      <c r="AT19" s="130"/>
      <c r="AU19" s="130"/>
      <c r="AV19" s="130"/>
      <c r="AW19" s="130"/>
      <c r="AX19" s="130"/>
      <c r="AY19" s="406" t="str">
        <f t="shared" si="3"/>
        <v>Fondants Citron</v>
      </c>
      <c r="AZ19" s="406"/>
      <c r="BA19" s="130"/>
      <c r="BB19" s="130">
        <v>1</v>
      </c>
      <c r="BC19" s="130"/>
      <c r="BD19" s="130"/>
      <c r="BE19" s="130"/>
      <c r="BF19" s="130"/>
      <c r="BG19" s="130"/>
      <c r="BH19" s="130"/>
      <c r="BI19" s="130"/>
      <c r="BJ19" s="131"/>
      <c r="BK19" s="80">
        <f t="shared" si="4"/>
        <v>210</v>
      </c>
      <c r="BL19" s="132" t="str">
        <f t="shared" si="5"/>
        <v>Fondants Citron</v>
      </c>
      <c r="BM19" s="407">
        <f t="shared" si="35"/>
        <v>2</v>
      </c>
      <c r="BN19" s="408"/>
      <c r="BO19" s="133">
        <f t="shared" si="19"/>
        <v>6</v>
      </c>
      <c r="BP19" s="134">
        <f t="shared" si="20"/>
        <v>61.800000000000004</v>
      </c>
      <c r="BQ19" s="81"/>
      <c r="BR19" s="17"/>
      <c r="BS19" s="17"/>
      <c r="BT19" s="17"/>
      <c r="BU19" s="43">
        <f t="shared" si="36"/>
        <v>210</v>
      </c>
      <c r="BV19" s="127" t="str">
        <f t="shared" si="21"/>
        <v>Fondants Citron</v>
      </c>
      <c r="BW19" s="128">
        <f t="shared" si="22"/>
        <v>10.3</v>
      </c>
      <c r="BX19" s="129"/>
      <c r="BY19" s="130"/>
      <c r="BZ19" s="130"/>
      <c r="CA19" s="130"/>
      <c r="CB19" s="130"/>
      <c r="CC19" s="130"/>
      <c r="CD19" s="130"/>
      <c r="CE19" s="130"/>
      <c r="CF19" s="130"/>
      <c r="CG19" s="130"/>
      <c r="CH19" s="406" t="str">
        <f t="shared" si="7"/>
        <v>Fondants Citron</v>
      </c>
      <c r="CI19" s="406"/>
      <c r="CJ19" s="130"/>
      <c r="CK19" s="130"/>
      <c r="CL19" s="130"/>
      <c r="CM19" s="130"/>
      <c r="CN19" s="130"/>
      <c r="CO19" s="130"/>
      <c r="CP19" s="130"/>
      <c r="CQ19" s="130"/>
      <c r="CR19" s="130"/>
      <c r="CS19" s="131"/>
      <c r="CT19" s="80">
        <f t="shared" si="8"/>
        <v>210</v>
      </c>
      <c r="CU19" s="132" t="str">
        <f t="shared" si="9"/>
        <v>Fondants Citron</v>
      </c>
      <c r="CV19" s="407">
        <f t="shared" si="37"/>
        <v>0</v>
      </c>
      <c r="CW19" s="408"/>
      <c r="CX19" s="133">
        <f t="shared" si="23"/>
        <v>6</v>
      </c>
      <c r="CY19" s="134">
        <f t="shared" si="24"/>
        <v>61.800000000000004</v>
      </c>
      <c r="CZ19" s="81"/>
      <c r="DA19" s="17"/>
      <c r="DB19" s="17"/>
      <c r="DC19" s="43">
        <f t="shared" si="38"/>
        <v>210</v>
      </c>
      <c r="DD19" s="127" t="str">
        <f t="shared" si="25"/>
        <v>Fondants Citron</v>
      </c>
      <c r="DE19" s="128">
        <f t="shared" si="26"/>
        <v>10.3</v>
      </c>
      <c r="DF19" s="129"/>
      <c r="DG19" s="130"/>
      <c r="DH19" s="130"/>
      <c r="DI19" s="130"/>
      <c r="DJ19" s="130"/>
      <c r="DK19" s="130"/>
      <c r="DL19" s="130"/>
      <c r="DM19" s="130"/>
      <c r="DN19" s="130"/>
      <c r="DO19" s="130"/>
      <c r="DP19" s="406" t="str">
        <f t="shared" si="10"/>
        <v>Fondants Citron</v>
      </c>
      <c r="DQ19" s="406"/>
      <c r="DR19" s="130"/>
      <c r="DS19" s="130"/>
      <c r="DT19" s="130"/>
      <c r="DU19" s="130"/>
      <c r="DV19" s="130"/>
      <c r="DW19" s="130"/>
      <c r="DX19" s="130"/>
      <c r="DY19" s="130"/>
      <c r="DZ19" s="130"/>
      <c r="EA19" s="131"/>
      <c r="EB19" s="80">
        <f t="shared" si="11"/>
        <v>210</v>
      </c>
      <c r="EC19" s="132" t="str">
        <f t="shared" si="12"/>
        <v>Fondants Citron</v>
      </c>
      <c r="ED19" s="407">
        <f t="shared" si="39"/>
        <v>0</v>
      </c>
      <c r="EE19" s="408"/>
      <c r="EF19" s="133">
        <f t="shared" si="27"/>
        <v>6</v>
      </c>
      <c r="EG19" s="134">
        <f t="shared" si="28"/>
        <v>61.800000000000004</v>
      </c>
      <c r="EH19" s="81"/>
      <c r="EI19" s="17"/>
      <c r="EK19" s="43">
        <f t="shared" si="40"/>
        <v>210</v>
      </c>
      <c r="EL19" s="127" t="str">
        <f t="shared" si="29"/>
        <v>Fondants Citron</v>
      </c>
      <c r="EM19" s="128">
        <f t="shared" si="30"/>
        <v>10.3</v>
      </c>
      <c r="EN19" s="129"/>
      <c r="EO19" s="130"/>
      <c r="EP19" s="130"/>
      <c r="EQ19" s="130"/>
      <c r="ER19" s="130"/>
      <c r="ES19" s="130"/>
      <c r="ET19" s="130"/>
      <c r="EU19" s="130"/>
      <c r="EV19" s="130"/>
      <c r="EW19" s="130"/>
      <c r="EX19" s="406" t="str">
        <f t="shared" si="13"/>
        <v>Fondants Citron</v>
      </c>
      <c r="EY19" s="406"/>
      <c r="EZ19" s="130"/>
      <c r="FA19" s="130"/>
      <c r="FB19" s="130"/>
      <c r="FC19" s="130"/>
      <c r="FD19" s="130"/>
      <c r="FE19" s="130"/>
      <c r="FF19" s="130"/>
      <c r="FG19" s="130"/>
      <c r="FH19" s="130"/>
      <c r="FI19" s="131"/>
      <c r="FJ19" s="80">
        <f t="shared" si="14"/>
        <v>210</v>
      </c>
      <c r="FK19" s="132" t="str">
        <f t="shared" si="15"/>
        <v>Fondants Citron</v>
      </c>
      <c r="FL19" s="407">
        <f t="shared" si="41"/>
        <v>0</v>
      </c>
      <c r="FM19" s="408"/>
      <c r="FN19" s="133">
        <f t="shared" si="31"/>
        <v>6</v>
      </c>
      <c r="FO19" s="134">
        <f t="shared" si="32"/>
        <v>61.800000000000004</v>
      </c>
      <c r="FP19" s="81"/>
      <c r="FQ19" s="17"/>
      <c r="FR19" s="17"/>
    </row>
    <row r="20" spans="4:174" ht="24" customHeight="1">
      <c r="D20" s="78">
        <v>220</v>
      </c>
      <c r="E20" s="100" t="s">
        <v>15</v>
      </c>
      <c r="F20" s="113">
        <v>11.3</v>
      </c>
      <c r="G20" s="114"/>
      <c r="H20" s="104"/>
      <c r="I20" s="104"/>
      <c r="J20" s="104"/>
      <c r="K20" s="104">
        <v>1</v>
      </c>
      <c r="L20" s="104"/>
      <c r="M20" s="104"/>
      <c r="N20" s="104"/>
      <c r="O20" s="104"/>
      <c r="P20" s="104"/>
      <c r="Q20" s="426" t="str">
        <f t="shared" si="0"/>
        <v>Moelleux Chocolat</v>
      </c>
      <c r="R20" s="426"/>
      <c r="S20" s="104">
        <v>1</v>
      </c>
      <c r="T20" s="104">
        <v>1</v>
      </c>
      <c r="U20" s="104"/>
      <c r="V20" s="104"/>
      <c r="W20" s="104"/>
      <c r="X20" s="104"/>
      <c r="Y20" s="104"/>
      <c r="Z20" s="104"/>
      <c r="AA20" s="104"/>
      <c r="AB20" s="115"/>
      <c r="AC20" s="78">
        <f t="shared" si="1"/>
        <v>220</v>
      </c>
      <c r="AD20" s="100" t="str">
        <f t="shared" si="1"/>
        <v>Moelleux Chocolat</v>
      </c>
      <c r="AE20" s="413">
        <f t="shared" si="33"/>
        <v>3</v>
      </c>
      <c r="AF20" s="414"/>
      <c r="AG20" s="117">
        <f t="shared" si="16"/>
        <v>33.900000000000006</v>
      </c>
      <c r="AH20" s="118"/>
      <c r="AI20" s="17"/>
      <c r="AJ20" s="17"/>
      <c r="AL20" s="62">
        <f t="shared" si="34"/>
        <v>220</v>
      </c>
      <c r="AM20" s="111" t="str">
        <f t="shared" si="17"/>
        <v>Moelleux Chocolat</v>
      </c>
      <c r="AN20" s="101">
        <f t="shared" si="18"/>
        <v>11.3</v>
      </c>
      <c r="AO20" s="102"/>
      <c r="AP20" s="103"/>
      <c r="AQ20" s="103"/>
      <c r="AR20" s="103"/>
      <c r="AS20" s="103"/>
      <c r="AT20" s="103"/>
      <c r="AU20" s="103"/>
      <c r="AV20" s="103"/>
      <c r="AW20" s="103">
        <v>4</v>
      </c>
      <c r="AX20" s="103"/>
      <c r="AY20" s="396" t="str">
        <f t="shared" si="3"/>
        <v>Moelleux Chocolat</v>
      </c>
      <c r="AZ20" s="396"/>
      <c r="BA20" s="103"/>
      <c r="BB20" s="103"/>
      <c r="BC20" s="103"/>
      <c r="BD20" s="103"/>
      <c r="BE20" s="103"/>
      <c r="BF20" s="103"/>
      <c r="BG20" s="103"/>
      <c r="BH20" s="103"/>
      <c r="BI20" s="103"/>
      <c r="BJ20" s="105"/>
      <c r="BK20" s="62">
        <f t="shared" si="4"/>
        <v>220</v>
      </c>
      <c r="BL20" s="111" t="str">
        <f t="shared" si="5"/>
        <v>Moelleux Chocolat</v>
      </c>
      <c r="BM20" s="394">
        <f t="shared" si="35"/>
        <v>4</v>
      </c>
      <c r="BN20" s="395"/>
      <c r="BO20" s="107">
        <f t="shared" si="19"/>
        <v>7</v>
      </c>
      <c r="BP20" s="108">
        <f t="shared" si="20"/>
        <v>79.100000000000009</v>
      </c>
      <c r="BQ20" s="19"/>
      <c r="BR20" s="17"/>
      <c r="BS20" s="17"/>
      <c r="BT20" s="17"/>
      <c r="BU20" s="62">
        <f t="shared" si="36"/>
        <v>220</v>
      </c>
      <c r="BV20" s="111" t="str">
        <f t="shared" si="21"/>
        <v>Moelleux Chocolat</v>
      </c>
      <c r="BW20" s="101">
        <f t="shared" si="22"/>
        <v>11.3</v>
      </c>
      <c r="BX20" s="102"/>
      <c r="BY20" s="103"/>
      <c r="BZ20" s="103"/>
      <c r="CA20" s="103"/>
      <c r="CB20" s="103"/>
      <c r="CC20" s="103"/>
      <c r="CD20" s="103"/>
      <c r="CE20" s="103"/>
      <c r="CF20" s="103"/>
      <c r="CG20" s="103"/>
      <c r="CH20" s="396" t="str">
        <f t="shared" si="7"/>
        <v>Moelleux Chocolat</v>
      </c>
      <c r="CI20" s="396"/>
      <c r="CJ20" s="103"/>
      <c r="CK20" s="103"/>
      <c r="CL20" s="103"/>
      <c r="CM20" s="103"/>
      <c r="CN20" s="103"/>
      <c r="CO20" s="103"/>
      <c r="CP20" s="103"/>
      <c r="CQ20" s="103"/>
      <c r="CR20" s="103"/>
      <c r="CS20" s="105"/>
      <c r="CT20" s="62">
        <f t="shared" si="8"/>
        <v>220</v>
      </c>
      <c r="CU20" s="111" t="str">
        <f t="shared" si="9"/>
        <v>Moelleux Chocolat</v>
      </c>
      <c r="CV20" s="394">
        <f t="shared" si="37"/>
        <v>0</v>
      </c>
      <c r="CW20" s="395"/>
      <c r="CX20" s="107">
        <f t="shared" si="23"/>
        <v>7</v>
      </c>
      <c r="CY20" s="108">
        <f t="shared" si="24"/>
        <v>79.100000000000009</v>
      </c>
      <c r="CZ20" s="19"/>
      <c r="DA20" s="17"/>
      <c r="DB20" s="17"/>
      <c r="DC20" s="62">
        <f t="shared" si="38"/>
        <v>220</v>
      </c>
      <c r="DD20" s="111" t="str">
        <f t="shared" si="25"/>
        <v>Moelleux Chocolat</v>
      </c>
      <c r="DE20" s="101">
        <f t="shared" si="26"/>
        <v>11.3</v>
      </c>
      <c r="DF20" s="102"/>
      <c r="DG20" s="103"/>
      <c r="DH20" s="103"/>
      <c r="DI20" s="103"/>
      <c r="DJ20" s="103"/>
      <c r="DK20" s="103"/>
      <c r="DL20" s="103"/>
      <c r="DM20" s="103"/>
      <c r="DN20" s="103"/>
      <c r="DO20" s="103"/>
      <c r="DP20" s="396" t="str">
        <f t="shared" si="10"/>
        <v>Moelleux Chocolat</v>
      </c>
      <c r="DQ20" s="396"/>
      <c r="DR20" s="103"/>
      <c r="DS20" s="103"/>
      <c r="DT20" s="103"/>
      <c r="DU20" s="103"/>
      <c r="DV20" s="103"/>
      <c r="DW20" s="103"/>
      <c r="DX20" s="103"/>
      <c r="DY20" s="103"/>
      <c r="DZ20" s="103"/>
      <c r="EA20" s="105"/>
      <c r="EB20" s="62">
        <f t="shared" si="11"/>
        <v>220</v>
      </c>
      <c r="EC20" s="111" t="str">
        <f t="shared" si="12"/>
        <v>Moelleux Chocolat</v>
      </c>
      <c r="ED20" s="394">
        <f t="shared" si="39"/>
        <v>0</v>
      </c>
      <c r="EE20" s="395"/>
      <c r="EF20" s="107">
        <f t="shared" si="27"/>
        <v>7</v>
      </c>
      <c r="EG20" s="108">
        <f t="shared" si="28"/>
        <v>79.100000000000009</v>
      </c>
      <c r="EH20" s="19"/>
      <c r="EI20" s="17"/>
      <c r="EK20" s="62">
        <f t="shared" si="40"/>
        <v>220</v>
      </c>
      <c r="EL20" s="111" t="str">
        <f t="shared" si="29"/>
        <v>Moelleux Chocolat</v>
      </c>
      <c r="EM20" s="101">
        <f t="shared" si="30"/>
        <v>11.3</v>
      </c>
      <c r="EN20" s="102"/>
      <c r="EO20" s="103"/>
      <c r="EP20" s="103"/>
      <c r="EQ20" s="103"/>
      <c r="ER20" s="103"/>
      <c r="ES20" s="103"/>
      <c r="ET20" s="103"/>
      <c r="EU20" s="103"/>
      <c r="EV20" s="103"/>
      <c r="EW20" s="103"/>
      <c r="EX20" s="396" t="str">
        <f t="shared" si="13"/>
        <v>Moelleux Chocolat</v>
      </c>
      <c r="EY20" s="396"/>
      <c r="EZ20" s="103"/>
      <c r="FA20" s="103"/>
      <c r="FB20" s="103"/>
      <c r="FC20" s="103"/>
      <c r="FD20" s="103"/>
      <c r="FE20" s="103"/>
      <c r="FF20" s="103"/>
      <c r="FG20" s="103"/>
      <c r="FH20" s="103"/>
      <c r="FI20" s="105"/>
      <c r="FJ20" s="62">
        <f t="shared" si="14"/>
        <v>220</v>
      </c>
      <c r="FK20" s="111" t="str">
        <f t="shared" si="15"/>
        <v>Moelleux Chocolat</v>
      </c>
      <c r="FL20" s="394">
        <f t="shared" si="41"/>
        <v>0</v>
      </c>
      <c r="FM20" s="395"/>
      <c r="FN20" s="107">
        <f t="shared" si="31"/>
        <v>7</v>
      </c>
      <c r="FO20" s="108">
        <f t="shared" si="32"/>
        <v>79.100000000000009</v>
      </c>
      <c r="FP20" s="19"/>
      <c r="FQ20" s="17"/>
      <c r="FR20" s="17"/>
    </row>
    <row r="21" spans="4:174" ht="24" customHeight="1">
      <c r="D21" s="43">
        <v>230</v>
      </c>
      <c r="E21" s="92" t="s">
        <v>47</v>
      </c>
      <c r="F21" s="93">
        <v>12.2</v>
      </c>
      <c r="G21" s="94"/>
      <c r="H21" s="95"/>
      <c r="I21" s="95"/>
      <c r="J21" s="95">
        <v>1</v>
      </c>
      <c r="K21" s="95">
        <v>1</v>
      </c>
      <c r="L21" s="95"/>
      <c r="M21" s="95"/>
      <c r="N21" s="95"/>
      <c r="O21" s="95"/>
      <c r="P21" s="95"/>
      <c r="Q21" s="393" t="str">
        <f t="shared" si="0"/>
        <v>Lingots Poire ChocoNoir</v>
      </c>
      <c r="R21" s="393"/>
      <c r="S21" s="95">
        <v>1</v>
      </c>
      <c r="T21" s="95">
        <v>3</v>
      </c>
      <c r="U21" s="95"/>
      <c r="V21" s="95"/>
      <c r="W21" s="95">
        <v>1</v>
      </c>
      <c r="X21" s="95"/>
      <c r="Y21" s="95"/>
      <c r="Z21" s="95"/>
      <c r="AA21" s="95"/>
      <c r="AB21" s="96"/>
      <c r="AC21" s="43">
        <f t="shared" si="1"/>
        <v>230</v>
      </c>
      <c r="AD21" s="97" t="str">
        <f t="shared" si="1"/>
        <v>Lingots Poire ChocoNoir</v>
      </c>
      <c r="AE21" s="385">
        <f t="shared" si="33"/>
        <v>7</v>
      </c>
      <c r="AF21" s="386"/>
      <c r="AG21" s="98">
        <f t="shared" si="16"/>
        <v>85.399999999999991</v>
      </c>
      <c r="AH21" s="99"/>
      <c r="AI21" s="17"/>
      <c r="AJ21" s="17"/>
      <c r="AL21" s="43">
        <f t="shared" si="34"/>
        <v>230</v>
      </c>
      <c r="AM21" s="92" t="str">
        <f t="shared" si="17"/>
        <v>Lingots Poire ChocoNoir</v>
      </c>
      <c r="AN21" s="93">
        <f t="shared" si="18"/>
        <v>12.2</v>
      </c>
      <c r="AO21" s="94"/>
      <c r="AP21" s="95"/>
      <c r="AQ21" s="95"/>
      <c r="AR21" s="95"/>
      <c r="AS21" s="95"/>
      <c r="AT21" s="95"/>
      <c r="AU21" s="95"/>
      <c r="AV21" s="95"/>
      <c r="AW21" s="95"/>
      <c r="AX21" s="95"/>
      <c r="AY21" s="393" t="str">
        <f t="shared" si="3"/>
        <v>Lingots Poire ChocoNoir</v>
      </c>
      <c r="AZ21" s="393"/>
      <c r="BA21" s="95"/>
      <c r="BB21" s="95">
        <v>1</v>
      </c>
      <c r="BC21" s="95"/>
      <c r="BD21" s="95"/>
      <c r="BE21" s="95"/>
      <c r="BF21" s="95"/>
      <c r="BG21" s="95"/>
      <c r="BH21" s="95"/>
      <c r="BI21" s="95"/>
      <c r="BJ21" s="96"/>
      <c r="BK21" s="43">
        <f t="shared" si="4"/>
        <v>230</v>
      </c>
      <c r="BL21" s="97" t="str">
        <f t="shared" si="5"/>
        <v>Lingots Poire ChocoNoir</v>
      </c>
      <c r="BM21" s="385">
        <f t="shared" si="35"/>
        <v>1</v>
      </c>
      <c r="BN21" s="386"/>
      <c r="BO21" s="110">
        <f t="shared" si="19"/>
        <v>8</v>
      </c>
      <c r="BP21" s="98">
        <f t="shared" si="20"/>
        <v>97.6</v>
      </c>
      <c r="BQ21" s="21"/>
      <c r="BR21" s="17"/>
      <c r="BS21" s="17"/>
      <c r="BT21" s="17"/>
      <c r="BU21" s="43">
        <f t="shared" si="36"/>
        <v>230</v>
      </c>
      <c r="BV21" s="92" t="str">
        <f t="shared" si="21"/>
        <v>Lingots Poire ChocoNoir</v>
      </c>
      <c r="BW21" s="93">
        <f t="shared" si="22"/>
        <v>12.2</v>
      </c>
      <c r="BX21" s="94"/>
      <c r="BY21" s="95"/>
      <c r="BZ21" s="95"/>
      <c r="CA21" s="95"/>
      <c r="CB21" s="95"/>
      <c r="CC21" s="95"/>
      <c r="CD21" s="95"/>
      <c r="CE21" s="95"/>
      <c r="CF21" s="95"/>
      <c r="CG21" s="95"/>
      <c r="CH21" s="393" t="str">
        <f t="shared" si="7"/>
        <v>Lingots Poire ChocoNoir</v>
      </c>
      <c r="CI21" s="393"/>
      <c r="CJ21" s="95"/>
      <c r="CK21" s="95"/>
      <c r="CL21" s="95"/>
      <c r="CM21" s="95"/>
      <c r="CN21" s="95"/>
      <c r="CO21" s="95"/>
      <c r="CP21" s="95"/>
      <c r="CQ21" s="95"/>
      <c r="CR21" s="95"/>
      <c r="CS21" s="96"/>
      <c r="CT21" s="43">
        <f t="shared" si="8"/>
        <v>230</v>
      </c>
      <c r="CU21" s="97" t="str">
        <f t="shared" si="9"/>
        <v>Lingots Poire ChocoNoir</v>
      </c>
      <c r="CV21" s="385">
        <f t="shared" si="37"/>
        <v>0</v>
      </c>
      <c r="CW21" s="386"/>
      <c r="CX21" s="110">
        <f t="shared" si="23"/>
        <v>8</v>
      </c>
      <c r="CY21" s="98">
        <f t="shared" si="24"/>
        <v>97.6</v>
      </c>
      <c r="CZ21" s="21"/>
      <c r="DA21" s="17"/>
      <c r="DB21" s="17"/>
      <c r="DC21" s="43">
        <f t="shared" si="38"/>
        <v>230</v>
      </c>
      <c r="DD21" s="92" t="str">
        <f t="shared" si="25"/>
        <v>Lingots Poire ChocoNoir</v>
      </c>
      <c r="DE21" s="93">
        <f t="shared" si="26"/>
        <v>12.2</v>
      </c>
      <c r="DF21" s="94"/>
      <c r="DG21" s="95"/>
      <c r="DH21" s="95"/>
      <c r="DI21" s="95"/>
      <c r="DJ21" s="95"/>
      <c r="DK21" s="95"/>
      <c r="DL21" s="95"/>
      <c r="DM21" s="95"/>
      <c r="DN21" s="95"/>
      <c r="DO21" s="95"/>
      <c r="DP21" s="393" t="str">
        <f t="shared" si="10"/>
        <v>Lingots Poire ChocoNoir</v>
      </c>
      <c r="DQ21" s="393"/>
      <c r="DR21" s="95"/>
      <c r="DS21" s="95"/>
      <c r="DT21" s="95"/>
      <c r="DU21" s="95"/>
      <c r="DV21" s="95"/>
      <c r="DW21" s="95"/>
      <c r="DX21" s="95"/>
      <c r="DY21" s="95"/>
      <c r="DZ21" s="95"/>
      <c r="EA21" s="96"/>
      <c r="EB21" s="43">
        <f t="shared" si="11"/>
        <v>230</v>
      </c>
      <c r="EC21" s="97" t="str">
        <f t="shared" si="12"/>
        <v>Lingots Poire ChocoNoir</v>
      </c>
      <c r="ED21" s="385">
        <f t="shared" si="39"/>
        <v>0</v>
      </c>
      <c r="EE21" s="386"/>
      <c r="EF21" s="110">
        <f t="shared" si="27"/>
        <v>8</v>
      </c>
      <c r="EG21" s="98">
        <f t="shared" si="28"/>
        <v>97.6</v>
      </c>
      <c r="EH21" s="21"/>
      <c r="EI21" s="17"/>
      <c r="EK21" s="43">
        <f t="shared" si="40"/>
        <v>230</v>
      </c>
      <c r="EL21" s="92" t="str">
        <f t="shared" si="29"/>
        <v>Lingots Poire ChocoNoir</v>
      </c>
      <c r="EM21" s="93">
        <f t="shared" si="30"/>
        <v>12.2</v>
      </c>
      <c r="EN21" s="94"/>
      <c r="EO21" s="95"/>
      <c r="EP21" s="95"/>
      <c r="EQ21" s="95"/>
      <c r="ER21" s="95"/>
      <c r="ES21" s="95"/>
      <c r="ET21" s="95"/>
      <c r="EU21" s="95"/>
      <c r="EV21" s="95"/>
      <c r="EW21" s="95"/>
      <c r="EX21" s="393" t="str">
        <f t="shared" si="13"/>
        <v>Lingots Poire ChocoNoir</v>
      </c>
      <c r="EY21" s="393"/>
      <c r="EZ21" s="95"/>
      <c r="FA21" s="95"/>
      <c r="FB21" s="95"/>
      <c r="FC21" s="95"/>
      <c r="FD21" s="95"/>
      <c r="FE21" s="95"/>
      <c r="FF21" s="95"/>
      <c r="FG21" s="95"/>
      <c r="FH21" s="95"/>
      <c r="FI21" s="96"/>
      <c r="FJ21" s="43">
        <f t="shared" si="14"/>
        <v>230</v>
      </c>
      <c r="FK21" s="97" t="str">
        <f t="shared" si="15"/>
        <v>Lingots Poire ChocoNoir</v>
      </c>
      <c r="FL21" s="385">
        <f t="shared" si="41"/>
        <v>0</v>
      </c>
      <c r="FM21" s="386"/>
      <c r="FN21" s="110">
        <f t="shared" si="31"/>
        <v>8</v>
      </c>
      <c r="FO21" s="98">
        <f t="shared" si="32"/>
        <v>97.6</v>
      </c>
      <c r="FP21" s="21"/>
      <c r="FQ21" s="17"/>
      <c r="FR21" s="17"/>
    </row>
    <row r="22" spans="4:174" ht="24" customHeight="1">
      <c r="D22" s="62">
        <v>240</v>
      </c>
      <c r="E22" s="111" t="s">
        <v>48</v>
      </c>
      <c r="F22" s="101">
        <v>11</v>
      </c>
      <c r="G22" s="102"/>
      <c r="H22" s="103">
        <v>2</v>
      </c>
      <c r="I22" s="103"/>
      <c r="J22" s="103"/>
      <c r="K22" s="103">
        <v>1</v>
      </c>
      <c r="L22" s="103">
        <v>1</v>
      </c>
      <c r="M22" s="103"/>
      <c r="N22" s="103"/>
      <c r="O22" s="103"/>
      <c r="P22" s="103"/>
      <c r="Q22" s="396" t="str">
        <f t="shared" si="0"/>
        <v>Génois</v>
      </c>
      <c r="R22" s="396"/>
      <c r="S22" s="103"/>
      <c r="T22" s="103"/>
      <c r="U22" s="103"/>
      <c r="V22" s="103"/>
      <c r="W22" s="103"/>
      <c r="X22" s="103"/>
      <c r="Y22" s="103"/>
      <c r="Z22" s="103"/>
      <c r="AA22" s="103"/>
      <c r="AB22" s="105"/>
      <c r="AC22" s="62">
        <f t="shared" si="1"/>
        <v>240</v>
      </c>
      <c r="AD22" s="112" t="str">
        <f t="shared" si="1"/>
        <v>Génois</v>
      </c>
      <c r="AE22" s="394">
        <f t="shared" si="33"/>
        <v>4</v>
      </c>
      <c r="AF22" s="395"/>
      <c r="AG22" s="108">
        <f t="shared" si="16"/>
        <v>44</v>
      </c>
      <c r="AH22" s="109"/>
      <c r="AI22" s="17"/>
      <c r="AJ22" s="17"/>
      <c r="AL22" s="62">
        <f t="shared" si="34"/>
        <v>240</v>
      </c>
      <c r="AM22" s="111" t="str">
        <f t="shared" si="17"/>
        <v>Génois</v>
      </c>
      <c r="AN22" s="101">
        <f t="shared" si="18"/>
        <v>11</v>
      </c>
      <c r="AO22" s="102"/>
      <c r="AP22" s="103"/>
      <c r="AQ22" s="103"/>
      <c r="AR22" s="103"/>
      <c r="AS22" s="103"/>
      <c r="AT22" s="103"/>
      <c r="AU22" s="103"/>
      <c r="AV22" s="103">
        <v>1</v>
      </c>
      <c r="AW22" s="103">
        <v>4</v>
      </c>
      <c r="AX22" s="103">
        <v>1</v>
      </c>
      <c r="AY22" s="396" t="str">
        <f t="shared" si="3"/>
        <v>Génois</v>
      </c>
      <c r="AZ22" s="396"/>
      <c r="BA22" s="103"/>
      <c r="BB22" s="103"/>
      <c r="BC22" s="103">
        <v>1</v>
      </c>
      <c r="BD22" s="103"/>
      <c r="BE22" s="103"/>
      <c r="BF22" s="103">
        <v>1</v>
      </c>
      <c r="BG22" s="103"/>
      <c r="BH22" s="103"/>
      <c r="BI22" s="103"/>
      <c r="BJ22" s="105"/>
      <c r="BK22" s="62">
        <f t="shared" si="4"/>
        <v>240</v>
      </c>
      <c r="BL22" s="112" t="str">
        <f t="shared" si="5"/>
        <v>Génois</v>
      </c>
      <c r="BM22" s="394">
        <f t="shared" si="35"/>
        <v>8</v>
      </c>
      <c r="BN22" s="395"/>
      <c r="BO22" s="107">
        <f t="shared" si="19"/>
        <v>12</v>
      </c>
      <c r="BP22" s="108">
        <f t="shared" si="20"/>
        <v>132</v>
      </c>
      <c r="BQ22" s="19"/>
      <c r="BR22" s="17"/>
      <c r="BS22" s="17"/>
      <c r="BT22" s="17"/>
      <c r="BU22" s="62">
        <f t="shared" si="36"/>
        <v>240</v>
      </c>
      <c r="BV22" s="111" t="str">
        <f t="shared" si="21"/>
        <v>Génois</v>
      </c>
      <c r="BW22" s="101">
        <f t="shared" si="22"/>
        <v>11</v>
      </c>
      <c r="BX22" s="102"/>
      <c r="BY22" s="103"/>
      <c r="BZ22" s="103"/>
      <c r="CA22" s="103"/>
      <c r="CB22" s="103"/>
      <c r="CC22" s="103"/>
      <c r="CD22" s="103"/>
      <c r="CE22" s="103"/>
      <c r="CF22" s="103"/>
      <c r="CG22" s="103"/>
      <c r="CH22" s="396" t="str">
        <f t="shared" si="7"/>
        <v>Génois</v>
      </c>
      <c r="CI22" s="396"/>
      <c r="CJ22" s="103"/>
      <c r="CK22" s="103"/>
      <c r="CL22" s="103"/>
      <c r="CM22" s="103"/>
      <c r="CN22" s="103"/>
      <c r="CO22" s="103"/>
      <c r="CP22" s="103"/>
      <c r="CQ22" s="103"/>
      <c r="CR22" s="103"/>
      <c r="CS22" s="105"/>
      <c r="CT22" s="62">
        <f t="shared" si="8"/>
        <v>240</v>
      </c>
      <c r="CU22" s="112" t="str">
        <f t="shared" si="9"/>
        <v>Génois</v>
      </c>
      <c r="CV22" s="394">
        <f t="shared" si="37"/>
        <v>0</v>
      </c>
      <c r="CW22" s="395"/>
      <c r="CX22" s="107">
        <f t="shared" si="23"/>
        <v>12</v>
      </c>
      <c r="CY22" s="108">
        <f t="shared" si="24"/>
        <v>132</v>
      </c>
      <c r="CZ22" s="19"/>
      <c r="DA22" s="17"/>
      <c r="DB22" s="17"/>
      <c r="DC22" s="62">
        <f t="shared" si="38"/>
        <v>240</v>
      </c>
      <c r="DD22" s="111" t="str">
        <f t="shared" si="25"/>
        <v>Génois</v>
      </c>
      <c r="DE22" s="101">
        <f t="shared" si="26"/>
        <v>11</v>
      </c>
      <c r="DF22" s="102"/>
      <c r="DG22" s="103"/>
      <c r="DH22" s="103"/>
      <c r="DI22" s="103"/>
      <c r="DJ22" s="103"/>
      <c r="DK22" s="103"/>
      <c r="DL22" s="103"/>
      <c r="DM22" s="103"/>
      <c r="DN22" s="103"/>
      <c r="DO22" s="103"/>
      <c r="DP22" s="396" t="str">
        <f t="shared" si="10"/>
        <v>Génois</v>
      </c>
      <c r="DQ22" s="396"/>
      <c r="DR22" s="103"/>
      <c r="DS22" s="103"/>
      <c r="DT22" s="103"/>
      <c r="DU22" s="103"/>
      <c r="DV22" s="103"/>
      <c r="DW22" s="103"/>
      <c r="DX22" s="103"/>
      <c r="DY22" s="103"/>
      <c r="DZ22" s="103"/>
      <c r="EA22" s="105"/>
      <c r="EB22" s="62">
        <f t="shared" si="11"/>
        <v>240</v>
      </c>
      <c r="EC22" s="112" t="str">
        <f t="shared" si="12"/>
        <v>Génois</v>
      </c>
      <c r="ED22" s="394">
        <f t="shared" si="39"/>
        <v>0</v>
      </c>
      <c r="EE22" s="395"/>
      <c r="EF22" s="107">
        <f t="shared" si="27"/>
        <v>12</v>
      </c>
      <c r="EG22" s="108">
        <f t="shared" si="28"/>
        <v>132</v>
      </c>
      <c r="EH22" s="19"/>
      <c r="EI22" s="17"/>
      <c r="EK22" s="62">
        <f t="shared" si="40"/>
        <v>240</v>
      </c>
      <c r="EL22" s="111" t="str">
        <f t="shared" si="29"/>
        <v>Génois</v>
      </c>
      <c r="EM22" s="101">
        <f t="shared" si="30"/>
        <v>11</v>
      </c>
      <c r="EN22" s="102"/>
      <c r="EO22" s="103"/>
      <c r="EP22" s="103"/>
      <c r="EQ22" s="103"/>
      <c r="ER22" s="103"/>
      <c r="ES22" s="103"/>
      <c r="ET22" s="103"/>
      <c r="EU22" s="103"/>
      <c r="EV22" s="103"/>
      <c r="EW22" s="103"/>
      <c r="EX22" s="396" t="str">
        <f t="shared" si="13"/>
        <v>Génois</v>
      </c>
      <c r="EY22" s="396"/>
      <c r="EZ22" s="103"/>
      <c r="FA22" s="103"/>
      <c r="FB22" s="103"/>
      <c r="FC22" s="103"/>
      <c r="FD22" s="103"/>
      <c r="FE22" s="103"/>
      <c r="FF22" s="103"/>
      <c r="FG22" s="103"/>
      <c r="FH22" s="103"/>
      <c r="FI22" s="105"/>
      <c r="FJ22" s="62">
        <f t="shared" si="14"/>
        <v>240</v>
      </c>
      <c r="FK22" s="112" t="str">
        <f t="shared" si="15"/>
        <v>Génois</v>
      </c>
      <c r="FL22" s="394">
        <f t="shared" si="41"/>
        <v>0</v>
      </c>
      <c r="FM22" s="395"/>
      <c r="FN22" s="107">
        <f t="shared" si="31"/>
        <v>12</v>
      </c>
      <c r="FO22" s="108">
        <f t="shared" si="32"/>
        <v>132</v>
      </c>
      <c r="FP22" s="19"/>
      <c r="FQ22" s="17"/>
      <c r="FR22" s="17"/>
    </row>
    <row r="23" spans="4:174" ht="24" customHeight="1">
      <c r="D23" s="173">
        <v>250</v>
      </c>
      <c r="E23" s="174" t="s">
        <v>49</v>
      </c>
      <c r="F23" s="175">
        <v>8.4</v>
      </c>
      <c r="G23" s="176"/>
      <c r="H23" s="177"/>
      <c r="I23" s="177"/>
      <c r="J23" s="177"/>
      <c r="K23" s="177"/>
      <c r="L23" s="177"/>
      <c r="M23" s="177"/>
      <c r="N23" s="177"/>
      <c r="O23" s="177"/>
      <c r="P23" s="177">
        <v>1</v>
      </c>
      <c r="Q23" s="409" t="str">
        <f t="shared" si="0"/>
        <v>Cakes Fruits</v>
      </c>
      <c r="R23" s="409"/>
      <c r="S23" s="177"/>
      <c r="T23" s="177"/>
      <c r="U23" s="177"/>
      <c r="V23" s="177"/>
      <c r="W23" s="177">
        <v>1</v>
      </c>
      <c r="X23" s="177"/>
      <c r="Y23" s="177"/>
      <c r="Z23" s="177"/>
      <c r="AA23" s="177"/>
      <c r="AB23" s="178"/>
      <c r="AC23" s="173">
        <f t="shared" si="1"/>
        <v>250</v>
      </c>
      <c r="AD23" s="179" t="str">
        <f t="shared" si="1"/>
        <v>Cakes Fruits</v>
      </c>
      <c r="AE23" s="410">
        <f t="shared" si="33"/>
        <v>2</v>
      </c>
      <c r="AF23" s="411"/>
      <c r="AG23" s="181">
        <f t="shared" si="16"/>
        <v>16.8</v>
      </c>
      <c r="AH23" s="182"/>
      <c r="AI23" s="17"/>
      <c r="AJ23" s="17"/>
      <c r="AL23" s="43">
        <f t="shared" si="34"/>
        <v>250</v>
      </c>
      <c r="AM23" s="174" t="str">
        <f t="shared" si="17"/>
        <v>Cakes Fruits</v>
      </c>
      <c r="AN23" s="175">
        <f t="shared" si="18"/>
        <v>8.4</v>
      </c>
      <c r="AO23" s="176"/>
      <c r="AP23" s="177"/>
      <c r="AQ23" s="177"/>
      <c r="AR23" s="177"/>
      <c r="AS23" s="177"/>
      <c r="AT23" s="177"/>
      <c r="AU23" s="177"/>
      <c r="AV23" s="177"/>
      <c r="AW23" s="177"/>
      <c r="AX23" s="177"/>
      <c r="AY23" s="409" t="str">
        <f t="shared" si="3"/>
        <v>Cakes Fruits</v>
      </c>
      <c r="AZ23" s="409"/>
      <c r="BA23" s="177"/>
      <c r="BB23" s="177"/>
      <c r="BC23" s="177"/>
      <c r="BD23" s="177"/>
      <c r="BE23" s="177"/>
      <c r="BF23" s="177"/>
      <c r="BG23" s="177"/>
      <c r="BH23" s="177"/>
      <c r="BI23" s="177"/>
      <c r="BJ23" s="178"/>
      <c r="BK23" s="173">
        <f t="shared" si="4"/>
        <v>250</v>
      </c>
      <c r="BL23" s="179" t="str">
        <f t="shared" si="5"/>
        <v>Cakes Fruits</v>
      </c>
      <c r="BM23" s="410">
        <f t="shared" si="35"/>
        <v>0</v>
      </c>
      <c r="BN23" s="411"/>
      <c r="BO23" s="180">
        <f t="shared" si="19"/>
        <v>2</v>
      </c>
      <c r="BP23" s="181">
        <f t="shared" si="20"/>
        <v>16.8</v>
      </c>
      <c r="BQ23" s="185"/>
      <c r="BR23" s="17"/>
      <c r="BS23" s="17"/>
      <c r="BT23" s="17"/>
      <c r="BU23" s="43">
        <f t="shared" si="36"/>
        <v>250</v>
      </c>
      <c r="BV23" s="174" t="str">
        <f t="shared" si="21"/>
        <v>Cakes Fruits</v>
      </c>
      <c r="BW23" s="175">
        <f t="shared" si="22"/>
        <v>8.4</v>
      </c>
      <c r="BX23" s="176"/>
      <c r="BY23" s="177"/>
      <c r="BZ23" s="177"/>
      <c r="CA23" s="177"/>
      <c r="CB23" s="177"/>
      <c r="CC23" s="177"/>
      <c r="CD23" s="177"/>
      <c r="CE23" s="177"/>
      <c r="CF23" s="177"/>
      <c r="CG23" s="177"/>
      <c r="CH23" s="409" t="str">
        <f t="shared" si="7"/>
        <v>Cakes Fruits</v>
      </c>
      <c r="CI23" s="409"/>
      <c r="CJ23" s="177"/>
      <c r="CK23" s="177"/>
      <c r="CL23" s="177"/>
      <c r="CM23" s="177"/>
      <c r="CN23" s="177"/>
      <c r="CO23" s="177"/>
      <c r="CP23" s="177"/>
      <c r="CQ23" s="177"/>
      <c r="CR23" s="177"/>
      <c r="CS23" s="178"/>
      <c r="CT23" s="173">
        <f t="shared" si="8"/>
        <v>250</v>
      </c>
      <c r="CU23" s="179" t="str">
        <f t="shared" si="9"/>
        <v>Cakes Fruits</v>
      </c>
      <c r="CV23" s="410">
        <f t="shared" si="37"/>
        <v>0</v>
      </c>
      <c r="CW23" s="411"/>
      <c r="CX23" s="180">
        <f t="shared" si="23"/>
        <v>2</v>
      </c>
      <c r="CY23" s="181">
        <f t="shared" si="24"/>
        <v>16.8</v>
      </c>
      <c r="CZ23" s="185"/>
      <c r="DA23" s="17"/>
      <c r="DB23" s="17"/>
      <c r="DC23" s="43">
        <f t="shared" si="38"/>
        <v>250</v>
      </c>
      <c r="DD23" s="174" t="str">
        <f t="shared" si="25"/>
        <v>Cakes Fruits</v>
      </c>
      <c r="DE23" s="175">
        <f t="shared" si="26"/>
        <v>8.4</v>
      </c>
      <c r="DF23" s="176"/>
      <c r="DG23" s="177"/>
      <c r="DH23" s="177"/>
      <c r="DI23" s="177"/>
      <c r="DJ23" s="177"/>
      <c r="DK23" s="177"/>
      <c r="DL23" s="177"/>
      <c r="DM23" s="177"/>
      <c r="DN23" s="177"/>
      <c r="DO23" s="177"/>
      <c r="DP23" s="409" t="str">
        <f t="shared" si="10"/>
        <v>Cakes Fruits</v>
      </c>
      <c r="DQ23" s="409"/>
      <c r="DR23" s="177"/>
      <c r="DS23" s="177"/>
      <c r="DT23" s="177"/>
      <c r="DU23" s="177"/>
      <c r="DV23" s="177"/>
      <c r="DW23" s="177"/>
      <c r="DX23" s="177"/>
      <c r="DY23" s="177"/>
      <c r="DZ23" s="177"/>
      <c r="EA23" s="178"/>
      <c r="EB23" s="173">
        <f t="shared" si="11"/>
        <v>250</v>
      </c>
      <c r="EC23" s="179" t="str">
        <f t="shared" si="12"/>
        <v>Cakes Fruits</v>
      </c>
      <c r="ED23" s="410">
        <f t="shared" si="39"/>
        <v>0</v>
      </c>
      <c r="EE23" s="411"/>
      <c r="EF23" s="180">
        <f t="shared" si="27"/>
        <v>2</v>
      </c>
      <c r="EG23" s="181">
        <f t="shared" si="28"/>
        <v>16.8</v>
      </c>
      <c r="EH23" s="185"/>
      <c r="EI23" s="17"/>
      <c r="EK23" s="43">
        <f t="shared" si="40"/>
        <v>250</v>
      </c>
      <c r="EL23" s="174" t="str">
        <f t="shared" si="29"/>
        <v>Cakes Fruits</v>
      </c>
      <c r="EM23" s="175">
        <f t="shared" si="30"/>
        <v>8.4</v>
      </c>
      <c r="EN23" s="176"/>
      <c r="EO23" s="177"/>
      <c r="EP23" s="177"/>
      <c r="EQ23" s="177"/>
      <c r="ER23" s="177"/>
      <c r="ES23" s="177"/>
      <c r="ET23" s="177"/>
      <c r="EU23" s="177"/>
      <c r="EV23" s="177"/>
      <c r="EW23" s="177"/>
      <c r="EX23" s="409" t="str">
        <f t="shared" si="13"/>
        <v>Cakes Fruits</v>
      </c>
      <c r="EY23" s="409"/>
      <c r="EZ23" s="177"/>
      <c r="FA23" s="177"/>
      <c r="FB23" s="177"/>
      <c r="FC23" s="177"/>
      <c r="FD23" s="177"/>
      <c r="FE23" s="177"/>
      <c r="FF23" s="177"/>
      <c r="FG23" s="177"/>
      <c r="FH23" s="177"/>
      <c r="FI23" s="178"/>
      <c r="FJ23" s="173">
        <f t="shared" si="14"/>
        <v>250</v>
      </c>
      <c r="FK23" s="179" t="str">
        <f t="shared" si="15"/>
        <v>Cakes Fruits</v>
      </c>
      <c r="FL23" s="410">
        <f t="shared" si="41"/>
        <v>0</v>
      </c>
      <c r="FM23" s="411"/>
      <c r="FN23" s="180">
        <f t="shared" si="31"/>
        <v>2</v>
      </c>
      <c r="FO23" s="181">
        <f t="shared" si="32"/>
        <v>16.8</v>
      </c>
      <c r="FP23" s="185"/>
      <c r="FQ23" s="17"/>
      <c r="FR23" s="17"/>
    </row>
    <row r="24" spans="4:174" s="223" customFormat="1" ht="24" customHeight="1">
      <c r="D24" s="233">
        <v>305</v>
      </c>
      <c r="E24" s="234" t="s">
        <v>109</v>
      </c>
      <c r="F24" s="266">
        <v>8.6</v>
      </c>
      <c r="G24" s="235"/>
      <c r="H24" s="236"/>
      <c r="I24" s="236"/>
      <c r="J24" s="236"/>
      <c r="K24" s="236"/>
      <c r="L24" s="236">
        <v>1</v>
      </c>
      <c r="M24" s="236"/>
      <c r="N24" s="236"/>
      <c r="O24" s="236"/>
      <c r="P24" s="236"/>
      <c r="Q24" s="434" t="str">
        <f t="shared" si="0"/>
        <v>Bijou Abricot</v>
      </c>
      <c r="R24" s="434"/>
      <c r="S24" s="236"/>
      <c r="T24" s="236"/>
      <c r="U24" s="236"/>
      <c r="V24" s="236"/>
      <c r="W24" s="236">
        <v>1</v>
      </c>
      <c r="X24" s="236"/>
      <c r="Y24" s="236"/>
      <c r="Z24" s="236"/>
      <c r="AA24" s="236"/>
      <c r="AB24" s="237"/>
      <c r="AC24" s="233">
        <f t="shared" si="1"/>
        <v>305</v>
      </c>
      <c r="AD24" s="238" t="str">
        <f t="shared" si="1"/>
        <v>Bijou Abricot</v>
      </c>
      <c r="AE24" s="432">
        <f t="shared" si="33"/>
        <v>2</v>
      </c>
      <c r="AF24" s="433"/>
      <c r="AG24" s="239">
        <f t="shared" si="16"/>
        <v>17.2</v>
      </c>
      <c r="AH24" s="240"/>
      <c r="AI24" s="222"/>
      <c r="AJ24" s="222"/>
      <c r="AL24" s="249">
        <f t="shared" si="34"/>
        <v>305</v>
      </c>
      <c r="AM24" s="234" t="str">
        <f t="shared" si="17"/>
        <v>Bijou Abricot</v>
      </c>
      <c r="AN24" s="266">
        <f t="shared" si="18"/>
        <v>8.6</v>
      </c>
      <c r="AO24" s="235">
        <v>2</v>
      </c>
      <c r="AP24" s="236"/>
      <c r="AQ24" s="236"/>
      <c r="AR24" s="236"/>
      <c r="AS24" s="236"/>
      <c r="AT24" s="236"/>
      <c r="AU24" s="236">
        <v>1</v>
      </c>
      <c r="AV24" s="236"/>
      <c r="AW24" s="236"/>
      <c r="AX24" s="236"/>
      <c r="AY24" s="434" t="str">
        <f t="shared" si="3"/>
        <v>Bijou Abricot</v>
      </c>
      <c r="AZ24" s="434"/>
      <c r="BA24" s="236"/>
      <c r="BB24" s="236"/>
      <c r="BC24" s="236"/>
      <c r="BD24" s="236">
        <v>1</v>
      </c>
      <c r="BE24" s="236"/>
      <c r="BF24" s="236"/>
      <c r="BG24" s="236"/>
      <c r="BH24" s="236"/>
      <c r="BI24" s="236"/>
      <c r="BJ24" s="237"/>
      <c r="BK24" s="233">
        <f t="shared" si="4"/>
        <v>305</v>
      </c>
      <c r="BL24" s="238" t="str">
        <f t="shared" si="5"/>
        <v>Bijou Abricot</v>
      </c>
      <c r="BM24" s="432">
        <f t="shared" si="35"/>
        <v>4</v>
      </c>
      <c r="BN24" s="433"/>
      <c r="BO24" s="267">
        <f t="shared" si="19"/>
        <v>6</v>
      </c>
      <c r="BP24" s="268">
        <f t="shared" si="20"/>
        <v>51.599999999999994</v>
      </c>
      <c r="BQ24" s="240"/>
      <c r="BR24" s="222"/>
      <c r="BS24" s="222"/>
      <c r="BT24" s="222"/>
      <c r="BU24" s="249">
        <f t="shared" si="36"/>
        <v>305</v>
      </c>
      <c r="BV24" s="242" t="str">
        <f t="shared" si="21"/>
        <v>Bijou Abricot</v>
      </c>
      <c r="BW24" s="113">
        <f t="shared" si="22"/>
        <v>8.6</v>
      </c>
      <c r="BX24" s="243"/>
      <c r="BY24" s="244"/>
      <c r="BZ24" s="244"/>
      <c r="CA24" s="244"/>
      <c r="CB24" s="244"/>
      <c r="CC24" s="244"/>
      <c r="CD24" s="244"/>
      <c r="CE24" s="244"/>
      <c r="CF24" s="244"/>
      <c r="CG24" s="244"/>
      <c r="CH24" s="412" t="str">
        <f t="shared" si="7"/>
        <v>Bijou Abricot</v>
      </c>
      <c r="CI24" s="412"/>
      <c r="CJ24" s="244"/>
      <c r="CK24" s="244"/>
      <c r="CL24" s="244"/>
      <c r="CM24" s="244"/>
      <c r="CN24" s="244"/>
      <c r="CO24" s="244"/>
      <c r="CP24" s="244"/>
      <c r="CQ24" s="244"/>
      <c r="CR24" s="244"/>
      <c r="CS24" s="245"/>
      <c r="CT24" s="241">
        <f t="shared" si="8"/>
        <v>305</v>
      </c>
      <c r="CU24" s="246" t="str">
        <f t="shared" si="9"/>
        <v>Bijou Abricot</v>
      </c>
      <c r="CV24" s="413">
        <f t="shared" si="37"/>
        <v>0</v>
      </c>
      <c r="CW24" s="414"/>
      <c r="CX24" s="116">
        <f t="shared" si="23"/>
        <v>6</v>
      </c>
      <c r="CY24" s="117">
        <f t="shared" si="24"/>
        <v>51.599999999999994</v>
      </c>
      <c r="CZ24" s="248"/>
      <c r="DA24" s="222"/>
      <c r="DB24" s="222"/>
      <c r="DC24" s="249">
        <f t="shared" si="38"/>
        <v>305</v>
      </c>
      <c r="DD24" s="242" t="str">
        <f t="shared" si="25"/>
        <v>Bijou Abricot</v>
      </c>
      <c r="DE24" s="113">
        <f t="shared" si="26"/>
        <v>8.6</v>
      </c>
      <c r="DF24" s="243"/>
      <c r="DG24" s="244"/>
      <c r="DH24" s="244"/>
      <c r="DI24" s="244"/>
      <c r="DJ24" s="244"/>
      <c r="DK24" s="244"/>
      <c r="DL24" s="244"/>
      <c r="DM24" s="244"/>
      <c r="DN24" s="244"/>
      <c r="DO24" s="244"/>
      <c r="DP24" s="412" t="str">
        <f t="shared" si="10"/>
        <v>Bijou Abricot</v>
      </c>
      <c r="DQ24" s="412"/>
      <c r="DR24" s="244"/>
      <c r="DS24" s="244"/>
      <c r="DT24" s="244"/>
      <c r="DU24" s="244"/>
      <c r="DV24" s="244"/>
      <c r="DW24" s="244"/>
      <c r="DX24" s="244"/>
      <c r="DY24" s="244"/>
      <c r="DZ24" s="244"/>
      <c r="EA24" s="245"/>
      <c r="EB24" s="241">
        <f t="shared" si="11"/>
        <v>305</v>
      </c>
      <c r="EC24" s="246" t="str">
        <f t="shared" si="12"/>
        <v>Bijou Abricot</v>
      </c>
      <c r="ED24" s="413">
        <f t="shared" si="39"/>
        <v>0</v>
      </c>
      <c r="EE24" s="414"/>
      <c r="EF24" s="116">
        <f t="shared" si="27"/>
        <v>6</v>
      </c>
      <c r="EG24" s="117">
        <f t="shared" si="28"/>
        <v>51.599999999999994</v>
      </c>
      <c r="EH24" s="248"/>
      <c r="EI24" s="222"/>
      <c r="EK24" s="249">
        <f t="shared" si="40"/>
        <v>305</v>
      </c>
      <c r="EL24" s="242" t="str">
        <f t="shared" si="29"/>
        <v>Bijou Abricot</v>
      </c>
      <c r="EM24" s="113">
        <f t="shared" si="30"/>
        <v>8.6</v>
      </c>
      <c r="EN24" s="243"/>
      <c r="EO24" s="244"/>
      <c r="EP24" s="244"/>
      <c r="EQ24" s="244"/>
      <c r="ER24" s="244"/>
      <c r="ES24" s="244"/>
      <c r="ET24" s="244"/>
      <c r="EU24" s="244"/>
      <c r="EV24" s="244"/>
      <c r="EW24" s="244"/>
      <c r="EX24" s="412" t="str">
        <f t="shared" si="13"/>
        <v>Bijou Abricot</v>
      </c>
      <c r="EY24" s="412"/>
      <c r="EZ24" s="244"/>
      <c r="FA24" s="244"/>
      <c r="FB24" s="244"/>
      <c r="FC24" s="244"/>
      <c r="FD24" s="244"/>
      <c r="FE24" s="244"/>
      <c r="FF24" s="244"/>
      <c r="FG24" s="244"/>
      <c r="FH24" s="244"/>
      <c r="FI24" s="245"/>
      <c r="FJ24" s="241">
        <f t="shared" si="14"/>
        <v>305</v>
      </c>
      <c r="FK24" s="246" t="str">
        <f t="shared" si="15"/>
        <v>Bijou Abricot</v>
      </c>
      <c r="FL24" s="413">
        <f t="shared" si="41"/>
        <v>0</v>
      </c>
      <c r="FM24" s="414"/>
      <c r="FN24" s="116">
        <f t="shared" si="31"/>
        <v>6</v>
      </c>
      <c r="FO24" s="117">
        <f t="shared" si="32"/>
        <v>51.599999999999994</v>
      </c>
      <c r="FP24" s="248"/>
      <c r="FQ24" s="222"/>
      <c r="FR24" s="222"/>
    </row>
    <row r="25" spans="4:174" ht="24" customHeight="1">
      <c r="D25" s="80">
        <v>310</v>
      </c>
      <c r="E25" s="127" t="s">
        <v>50</v>
      </c>
      <c r="F25" s="128">
        <v>10.199999999999999</v>
      </c>
      <c r="G25" s="129"/>
      <c r="H25" s="130">
        <v>2</v>
      </c>
      <c r="I25" s="130"/>
      <c r="J25" s="130"/>
      <c r="K25" s="130">
        <v>1</v>
      </c>
      <c r="L25" s="130"/>
      <c r="M25" s="130"/>
      <c r="N25" s="130"/>
      <c r="O25" s="130"/>
      <c r="P25" s="130"/>
      <c r="Q25" s="406" t="str">
        <f t="shared" si="0"/>
        <v>Bijou Caramel Lait</v>
      </c>
      <c r="R25" s="406"/>
      <c r="S25" s="130"/>
      <c r="T25" s="130"/>
      <c r="U25" s="130"/>
      <c r="V25" s="130"/>
      <c r="W25" s="130">
        <v>1</v>
      </c>
      <c r="X25" s="130">
        <v>1</v>
      </c>
      <c r="Y25" s="130"/>
      <c r="Z25" s="130"/>
      <c r="AA25" s="130"/>
      <c r="AB25" s="131"/>
      <c r="AC25" s="80">
        <f t="shared" si="1"/>
        <v>310</v>
      </c>
      <c r="AD25" s="132" t="str">
        <f t="shared" si="1"/>
        <v>Bijou Caramel Lait</v>
      </c>
      <c r="AE25" s="407">
        <f t="shared" si="33"/>
        <v>5</v>
      </c>
      <c r="AF25" s="408"/>
      <c r="AG25" s="134">
        <f t="shared" si="16"/>
        <v>51</v>
      </c>
      <c r="AH25" s="135"/>
      <c r="AI25" s="17"/>
      <c r="AJ25" s="17"/>
      <c r="AL25" s="43">
        <f t="shared" si="34"/>
        <v>310</v>
      </c>
      <c r="AM25" s="127" t="str">
        <f t="shared" si="17"/>
        <v>Bijou Caramel Lait</v>
      </c>
      <c r="AN25" s="128">
        <f t="shared" si="18"/>
        <v>10.199999999999999</v>
      </c>
      <c r="AO25" s="129">
        <v>1</v>
      </c>
      <c r="AP25" s="130"/>
      <c r="AQ25" s="130"/>
      <c r="AR25" s="130"/>
      <c r="AS25" s="130"/>
      <c r="AT25" s="130"/>
      <c r="AU25" s="130"/>
      <c r="AV25" s="130"/>
      <c r="AW25" s="130"/>
      <c r="AX25" s="130"/>
      <c r="AY25" s="406" t="str">
        <f t="shared" si="3"/>
        <v>Bijou Caramel Lait</v>
      </c>
      <c r="AZ25" s="406"/>
      <c r="BA25" s="130">
        <v>1</v>
      </c>
      <c r="BB25" s="130"/>
      <c r="BC25" s="130"/>
      <c r="BD25" s="130"/>
      <c r="BE25" s="130"/>
      <c r="BF25" s="130"/>
      <c r="BG25" s="130"/>
      <c r="BH25" s="130"/>
      <c r="BI25" s="130"/>
      <c r="BJ25" s="131"/>
      <c r="BK25" s="80">
        <f t="shared" si="4"/>
        <v>310</v>
      </c>
      <c r="BL25" s="132" t="str">
        <f t="shared" si="5"/>
        <v>Bijou Caramel Lait</v>
      </c>
      <c r="BM25" s="407">
        <f t="shared" si="35"/>
        <v>2</v>
      </c>
      <c r="BN25" s="408"/>
      <c r="BO25" s="133">
        <f t="shared" si="19"/>
        <v>7</v>
      </c>
      <c r="BP25" s="134">
        <f t="shared" si="20"/>
        <v>71.399999999999991</v>
      </c>
      <c r="BQ25" s="81"/>
      <c r="BR25" s="17"/>
      <c r="BS25" s="17"/>
      <c r="BT25" s="17"/>
      <c r="BU25" s="43">
        <f t="shared" si="36"/>
        <v>310</v>
      </c>
      <c r="BV25" s="92" t="str">
        <f t="shared" si="21"/>
        <v>Bijou Caramel Lait</v>
      </c>
      <c r="BW25" s="93">
        <f t="shared" si="22"/>
        <v>10.199999999999999</v>
      </c>
      <c r="BX25" s="94"/>
      <c r="BY25" s="95"/>
      <c r="BZ25" s="95"/>
      <c r="CA25" s="95"/>
      <c r="CB25" s="95"/>
      <c r="CC25" s="95"/>
      <c r="CD25" s="95"/>
      <c r="CE25" s="95"/>
      <c r="CF25" s="95"/>
      <c r="CG25" s="95"/>
      <c r="CH25" s="393" t="str">
        <f t="shared" si="7"/>
        <v>Bijou Caramel Lait</v>
      </c>
      <c r="CI25" s="393"/>
      <c r="CJ25" s="95"/>
      <c r="CK25" s="95"/>
      <c r="CL25" s="95"/>
      <c r="CM25" s="95"/>
      <c r="CN25" s="95"/>
      <c r="CO25" s="95"/>
      <c r="CP25" s="95"/>
      <c r="CQ25" s="95"/>
      <c r="CR25" s="95"/>
      <c r="CS25" s="96"/>
      <c r="CT25" s="43">
        <f t="shared" si="8"/>
        <v>310</v>
      </c>
      <c r="CU25" s="97" t="str">
        <f t="shared" si="9"/>
        <v>Bijou Caramel Lait</v>
      </c>
      <c r="CV25" s="385">
        <f t="shared" si="37"/>
        <v>0</v>
      </c>
      <c r="CW25" s="386"/>
      <c r="CX25" s="110">
        <f t="shared" si="23"/>
        <v>7</v>
      </c>
      <c r="CY25" s="98">
        <f t="shared" si="24"/>
        <v>71.399999999999991</v>
      </c>
      <c r="CZ25" s="21"/>
      <c r="DA25" s="17"/>
      <c r="DB25" s="17"/>
      <c r="DC25" s="43">
        <f t="shared" si="38"/>
        <v>310</v>
      </c>
      <c r="DD25" s="92" t="str">
        <f t="shared" si="25"/>
        <v>Bijou Caramel Lait</v>
      </c>
      <c r="DE25" s="93">
        <f t="shared" si="26"/>
        <v>10.199999999999999</v>
      </c>
      <c r="DF25" s="94"/>
      <c r="DG25" s="95"/>
      <c r="DH25" s="95"/>
      <c r="DI25" s="95"/>
      <c r="DJ25" s="95"/>
      <c r="DK25" s="95"/>
      <c r="DL25" s="95"/>
      <c r="DM25" s="95"/>
      <c r="DN25" s="95"/>
      <c r="DO25" s="95"/>
      <c r="DP25" s="393" t="str">
        <f t="shared" si="10"/>
        <v>Bijou Caramel Lait</v>
      </c>
      <c r="DQ25" s="393"/>
      <c r="DR25" s="95"/>
      <c r="DS25" s="95"/>
      <c r="DT25" s="95"/>
      <c r="DU25" s="95"/>
      <c r="DV25" s="95"/>
      <c r="DW25" s="95"/>
      <c r="DX25" s="95"/>
      <c r="DY25" s="95"/>
      <c r="DZ25" s="95"/>
      <c r="EA25" s="96"/>
      <c r="EB25" s="43">
        <f t="shared" si="11"/>
        <v>310</v>
      </c>
      <c r="EC25" s="97" t="str">
        <f t="shared" si="12"/>
        <v>Bijou Caramel Lait</v>
      </c>
      <c r="ED25" s="385">
        <f t="shared" si="39"/>
        <v>0</v>
      </c>
      <c r="EE25" s="386"/>
      <c r="EF25" s="110">
        <f t="shared" si="27"/>
        <v>7</v>
      </c>
      <c r="EG25" s="98">
        <f t="shared" si="28"/>
        <v>71.399999999999991</v>
      </c>
      <c r="EH25" s="21"/>
      <c r="EI25" s="17"/>
      <c r="EK25" s="43">
        <f t="shared" si="40"/>
        <v>310</v>
      </c>
      <c r="EL25" s="92" t="str">
        <f t="shared" si="29"/>
        <v>Bijou Caramel Lait</v>
      </c>
      <c r="EM25" s="93">
        <f t="shared" si="30"/>
        <v>10.199999999999999</v>
      </c>
      <c r="EN25" s="94"/>
      <c r="EO25" s="95"/>
      <c r="EP25" s="95"/>
      <c r="EQ25" s="95"/>
      <c r="ER25" s="95"/>
      <c r="ES25" s="95"/>
      <c r="ET25" s="95"/>
      <c r="EU25" s="95"/>
      <c r="EV25" s="95"/>
      <c r="EW25" s="95"/>
      <c r="EX25" s="393" t="str">
        <f t="shared" si="13"/>
        <v>Bijou Caramel Lait</v>
      </c>
      <c r="EY25" s="393"/>
      <c r="EZ25" s="95"/>
      <c r="FA25" s="95"/>
      <c r="FB25" s="95"/>
      <c r="FC25" s="95"/>
      <c r="FD25" s="95"/>
      <c r="FE25" s="95"/>
      <c r="FF25" s="95"/>
      <c r="FG25" s="95"/>
      <c r="FH25" s="95"/>
      <c r="FI25" s="96"/>
      <c r="FJ25" s="43">
        <f t="shared" si="14"/>
        <v>310</v>
      </c>
      <c r="FK25" s="97" t="str">
        <f t="shared" si="15"/>
        <v>Bijou Caramel Lait</v>
      </c>
      <c r="FL25" s="385">
        <f t="shared" si="41"/>
        <v>0</v>
      </c>
      <c r="FM25" s="386"/>
      <c r="FN25" s="110">
        <f t="shared" si="31"/>
        <v>7</v>
      </c>
      <c r="FO25" s="98">
        <f t="shared" si="32"/>
        <v>71.399999999999991</v>
      </c>
      <c r="FP25" s="21"/>
      <c r="FQ25" s="17"/>
      <c r="FR25" s="17"/>
    </row>
    <row r="26" spans="4:174" ht="24" customHeight="1">
      <c r="D26" s="62">
        <v>320</v>
      </c>
      <c r="E26" s="111" t="s">
        <v>51</v>
      </c>
      <c r="F26" s="101">
        <v>9.4</v>
      </c>
      <c r="G26" s="102">
        <v>1</v>
      </c>
      <c r="H26" s="103"/>
      <c r="I26" s="103"/>
      <c r="J26" s="103"/>
      <c r="K26" s="103"/>
      <c r="L26" s="103"/>
      <c r="M26" s="103">
        <v>1</v>
      </c>
      <c r="N26" s="103"/>
      <c r="O26" s="103">
        <v>1</v>
      </c>
      <c r="P26" s="103">
        <v>1</v>
      </c>
      <c r="Q26" s="396" t="str">
        <f t="shared" si="0"/>
        <v>Bijou Cacao</v>
      </c>
      <c r="R26" s="396"/>
      <c r="S26" s="103">
        <v>1</v>
      </c>
      <c r="T26" s="103">
        <v>2</v>
      </c>
      <c r="U26" s="103"/>
      <c r="V26" s="103"/>
      <c r="W26" s="103">
        <v>1</v>
      </c>
      <c r="X26" s="103"/>
      <c r="Y26" s="103"/>
      <c r="Z26" s="103"/>
      <c r="AA26" s="103"/>
      <c r="AB26" s="105"/>
      <c r="AC26" s="62">
        <f t="shared" si="1"/>
        <v>320</v>
      </c>
      <c r="AD26" s="112" t="str">
        <f t="shared" si="1"/>
        <v>Bijou Cacao</v>
      </c>
      <c r="AE26" s="394">
        <f t="shared" si="33"/>
        <v>8</v>
      </c>
      <c r="AF26" s="395"/>
      <c r="AG26" s="108">
        <f t="shared" si="16"/>
        <v>75.2</v>
      </c>
      <c r="AH26" s="109"/>
      <c r="AI26" s="17"/>
      <c r="AJ26" s="17"/>
      <c r="AL26" s="62">
        <f t="shared" si="34"/>
        <v>320</v>
      </c>
      <c r="AM26" s="111" t="str">
        <f t="shared" si="17"/>
        <v>Bijou Cacao</v>
      </c>
      <c r="AN26" s="101">
        <f t="shared" si="18"/>
        <v>9.4</v>
      </c>
      <c r="AO26" s="102"/>
      <c r="AP26" s="103"/>
      <c r="AQ26" s="103"/>
      <c r="AR26" s="103"/>
      <c r="AS26" s="103"/>
      <c r="AT26" s="103"/>
      <c r="AU26" s="103"/>
      <c r="AV26" s="103"/>
      <c r="AW26" s="103"/>
      <c r="AX26" s="103"/>
      <c r="AY26" s="396" t="str">
        <f t="shared" si="3"/>
        <v>Bijou Cacao</v>
      </c>
      <c r="AZ26" s="396"/>
      <c r="BA26" s="103"/>
      <c r="BB26" s="103"/>
      <c r="BC26" s="103"/>
      <c r="BD26" s="103"/>
      <c r="BE26" s="103"/>
      <c r="BF26" s="103"/>
      <c r="BG26" s="103"/>
      <c r="BH26" s="103"/>
      <c r="BI26" s="103"/>
      <c r="BJ26" s="105"/>
      <c r="BK26" s="62">
        <f t="shared" si="4"/>
        <v>320</v>
      </c>
      <c r="BL26" s="112" t="str">
        <f t="shared" si="5"/>
        <v>Bijou Cacao</v>
      </c>
      <c r="BM26" s="394">
        <f t="shared" si="35"/>
        <v>0</v>
      </c>
      <c r="BN26" s="395"/>
      <c r="BO26" s="107">
        <f t="shared" si="19"/>
        <v>8</v>
      </c>
      <c r="BP26" s="108">
        <f t="shared" si="20"/>
        <v>75.2</v>
      </c>
      <c r="BQ26" s="19"/>
      <c r="BR26" s="17"/>
      <c r="BS26" s="17"/>
      <c r="BT26" s="17"/>
      <c r="BU26" s="62">
        <f t="shared" si="36"/>
        <v>320</v>
      </c>
      <c r="BV26" s="111" t="str">
        <f t="shared" si="21"/>
        <v>Bijou Cacao</v>
      </c>
      <c r="BW26" s="101">
        <f t="shared" si="22"/>
        <v>9.4</v>
      </c>
      <c r="BX26" s="102"/>
      <c r="BY26" s="103"/>
      <c r="BZ26" s="103"/>
      <c r="CA26" s="103"/>
      <c r="CB26" s="103"/>
      <c r="CC26" s="103"/>
      <c r="CD26" s="103"/>
      <c r="CE26" s="103"/>
      <c r="CF26" s="103"/>
      <c r="CG26" s="103"/>
      <c r="CH26" s="396" t="str">
        <f t="shared" si="7"/>
        <v>Bijou Cacao</v>
      </c>
      <c r="CI26" s="396"/>
      <c r="CJ26" s="103"/>
      <c r="CK26" s="103"/>
      <c r="CL26" s="103"/>
      <c r="CM26" s="103"/>
      <c r="CN26" s="103"/>
      <c r="CO26" s="103"/>
      <c r="CP26" s="103"/>
      <c r="CQ26" s="103"/>
      <c r="CR26" s="103"/>
      <c r="CS26" s="105"/>
      <c r="CT26" s="62">
        <f t="shared" si="8"/>
        <v>320</v>
      </c>
      <c r="CU26" s="112" t="str">
        <f t="shared" si="9"/>
        <v>Bijou Cacao</v>
      </c>
      <c r="CV26" s="394">
        <f t="shared" si="37"/>
        <v>0</v>
      </c>
      <c r="CW26" s="395"/>
      <c r="CX26" s="107">
        <f t="shared" si="23"/>
        <v>8</v>
      </c>
      <c r="CY26" s="108">
        <f t="shared" si="24"/>
        <v>75.2</v>
      </c>
      <c r="CZ26" s="19"/>
      <c r="DA26" s="17"/>
      <c r="DB26" s="17"/>
      <c r="DC26" s="62">
        <f t="shared" si="38"/>
        <v>320</v>
      </c>
      <c r="DD26" s="111" t="str">
        <f t="shared" si="25"/>
        <v>Bijou Cacao</v>
      </c>
      <c r="DE26" s="101">
        <f t="shared" si="26"/>
        <v>9.4</v>
      </c>
      <c r="DF26" s="102"/>
      <c r="DG26" s="103"/>
      <c r="DH26" s="103"/>
      <c r="DI26" s="103"/>
      <c r="DJ26" s="103"/>
      <c r="DK26" s="103"/>
      <c r="DL26" s="103"/>
      <c r="DM26" s="103"/>
      <c r="DN26" s="103"/>
      <c r="DO26" s="103"/>
      <c r="DP26" s="396" t="str">
        <f t="shared" si="10"/>
        <v>Bijou Cacao</v>
      </c>
      <c r="DQ26" s="396"/>
      <c r="DR26" s="103"/>
      <c r="DS26" s="103"/>
      <c r="DT26" s="103"/>
      <c r="DU26" s="103"/>
      <c r="DV26" s="103"/>
      <c r="DW26" s="103"/>
      <c r="DX26" s="103"/>
      <c r="DY26" s="103"/>
      <c r="DZ26" s="103"/>
      <c r="EA26" s="105"/>
      <c r="EB26" s="62">
        <f t="shared" si="11"/>
        <v>320</v>
      </c>
      <c r="EC26" s="112" t="str">
        <f t="shared" si="12"/>
        <v>Bijou Cacao</v>
      </c>
      <c r="ED26" s="394">
        <f t="shared" si="39"/>
        <v>0</v>
      </c>
      <c r="EE26" s="395"/>
      <c r="EF26" s="107">
        <f t="shared" si="27"/>
        <v>8</v>
      </c>
      <c r="EG26" s="108">
        <f t="shared" si="28"/>
        <v>75.2</v>
      </c>
      <c r="EH26" s="19"/>
      <c r="EI26" s="17"/>
      <c r="EK26" s="62">
        <f t="shared" si="40"/>
        <v>320</v>
      </c>
      <c r="EL26" s="111" t="str">
        <f t="shared" si="29"/>
        <v>Bijou Cacao</v>
      </c>
      <c r="EM26" s="101">
        <f t="shared" si="30"/>
        <v>9.4</v>
      </c>
      <c r="EN26" s="102"/>
      <c r="EO26" s="103"/>
      <c r="EP26" s="103"/>
      <c r="EQ26" s="103"/>
      <c r="ER26" s="103"/>
      <c r="ES26" s="103"/>
      <c r="ET26" s="103"/>
      <c r="EU26" s="103"/>
      <c r="EV26" s="103"/>
      <c r="EW26" s="103"/>
      <c r="EX26" s="396" t="str">
        <f t="shared" si="13"/>
        <v>Bijou Cacao</v>
      </c>
      <c r="EY26" s="396"/>
      <c r="EZ26" s="103"/>
      <c r="FA26" s="103"/>
      <c r="FB26" s="103"/>
      <c r="FC26" s="103"/>
      <c r="FD26" s="103"/>
      <c r="FE26" s="103"/>
      <c r="FF26" s="103"/>
      <c r="FG26" s="103"/>
      <c r="FH26" s="103"/>
      <c r="FI26" s="105"/>
      <c r="FJ26" s="62">
        <f t="shared" si="14"/>
        <v>320</v>
      </c>
      <c r="FK26" s="112" t="str">
        <f t="shared" si="15"/>
        <v>Bijou Cacao</v>
      </c>
      <c r="FL26" s="394">
        <f t="shared" si="41"/>
        <v>0</v>
      </c>
      <c r="FM26" s="395"/>
      <c r="FN26" s="107">
        <f t="shared" si="31"/>
        <v>8</v>
      </c>
      <c r="FO26" s="108">
        <f t="shared" si="32"/>
        <v>75.2</v>
      </c>
      <c r="FP26" s="19"/>
      <c r="FQ26" s="17"/>
      <c r="FR26" s="17"/>
    </row>
    <row r="27" spans="4:174" ht="24" customHeight="1">
      <c r="D27" s="43">
        <v>405</v>
      </c>
      <c r="E27" s="92" t="s">
        <v>39</v>
      </c>
      <c r="F27" s="93">
        <v>10.1</v>
      </c>
      <c r="G27" s="94"/>
      <c r="H27" s="95"/>
      <c r="I27" s="95"/>
      <c r="J27" s="95"/>
      <c r="K27" s="95"/>
      <c r="L27" s="95"/>
      <c r="M27" s="95"/>
      <c r="N27" s="95"/>
      <c r="O27" s="95">
        <v>1</v>
      </c>
      <c r="P27" s="95"/>
      <c r="Q27" s="393" t="str">
        <f t="shared" si="0"/>
        <v>Farandole Madeleines</v>
      </c>
      <c r="R27" s="393"/>
      <c r="S27" s="95"/>
      <c r="T27" s="95"/>
      <c r="U27" s="95"/>
      <c r="V27" s="95">
        <v>1</v>
      </c>
      <c r="W27" s="95"/>
      <c r="X27" s="95"/>
      <c r="Y27" s="95"/>
      <c r="Z27" s="95"/>
      <c r="AA27" s="95"/>
      <c r="AB27" s="96"/>
      <c r="AC27" s="43">
        <f t="shared" si="1"/>
        <v>405</v>
      </c>
      <c r="AD27" s="97" t="str">
        <f t="shared" si="1"/>
        <v>Farandole Madeleines</v>
      </c>
      <c r="AE27" s="385">
        <f t="shared" si="33"/>
        <v>2</v>
      </c>
      <c r="AF27" s="386"/>
      <c r="AG27" s="98">
        <f t="shared" si="16"/>
        <v>20.2</v>
      </c>
      <c r="AH27" s="99"/>
      <c r="AI27" s="17"/>
      <c r="AJ27" s="17"/>
      <c r="AL27" s="43">
        <f t="shared" si="34"/>
        <v>405</v>
      </c>
      <c r="AM27" s="92" t="str">
        <f t="shared" si="17"/>
        <v>Farandole Madeleines</v>
      </c>
      <c r="AN27" s="93">
        <f t="shared" si="18"/>
        <v>10.1</v>
      </c>
      <c r="AO27" s="94"/>
      <c r="AP27" s="95"/>
      <c r="AQ27" s="95">
        <v>1</v>
      </c>
      <c r="AR27" s="95"/>
      <c r="AS27" s="95"/>
      <c r="AT27" s="95"/>
      <c r="AU27" s="95"/>
      <c r="AV27" s="95"/>
      <c r="AW27" s="95"/>
      <c r="AX27" s="95"/>
      <c r="AY27" s="393" t="str">
        <f t="shared" si="3"/>
        <v>Farandole Madeleines</v>
      </c>
      <c r="AZ27" s="393"/>
      <c r="BA27" s="95"/>
      <c r="BB27" s="95"/>
      <c r="BC27" s="95"/>
      <c r="BD27" s="95"/>
      <c r="BE27" s="95"/>
      <c r="BF27" s="95"/>
      <c r="BG27" s="95"/>
      <c r="BH27" s="95">
        <v>1</v>
      </c>
      <c r="BI27" s="95"/>
      <c r="BJ27" s="96"/>
      <c r="BK27" s="43">
        <f t="shared" si="4"/>
        <v>405</v>
      </c>
      <c r="BL27" s="97" t="str">
        <f t="shared" si="5"/>
        <v>Farandole Madeleines</v>
      </c>
      <c r="BM27" s="385">
        <f t="shared" si="35"/>
        <v>2</v>
      </c>
      <c r="BN27" s="386"/>
      <c r="BO27" s="110">
        <f t="shared" si="19"/>
        <v>4</v>
      </c>
      <c r="BP27" s="98">
        <f t="shared" si="20"/>
        <v>40.4</v>
      </c>
      <c r="BQ27" s="21"/>
      <c r="BR27" s="17"/>
      <c r="BS27" s="17"/>
      <c r="BT27" s="17"/>
      <c r="BU27" s="43">
        <f t="shared" si="36"/>
        <v>405</v>
      </c>
      <c r="BV27" s="92" t="str">
        <f t="shared" si="21"/>
        <v>Farandole Madeleines</v>
      </c>
      <c r="BW27" s="93">
        <f t="shared" si="22"/>
        <v>10.1</v>
      </c>
      <c r="BX27" s="94"/>
      <c r="BY27" s="95"/>
      <c r="BZ27" s="95"/>
      <c r="CA27" s="95"/>
      <c r="CB27" s="95"/>
      <c r="CC27" s="95"/>
      <c r="CD27" s="95"/>
      <c r="CE27" s="95"/>
      <c r="CF27" s="95"/>
      <c r="CG27" s="95"/>
      <c r="CH27" s="393" t="str">
        <f t="shared" si="7"/>
        <v>Farandole Madeleines</v>
      </c>
      <c r="CI27" s="393"/>
      <c r="CJ27" s="95"/>
      <c r="CK27" s="95"/>
      <c r="CL27" s="95"/>
      <c r="CM27" s="95"/>
      <c r="CN27" s="95"/>
      <c r="CO27" s="95"/>
      <c r="CP27" s="95"/>
      <c r="CQ27" s="95"/>
      <c r="CR27" s="95"/>
      <c r="CS27" s="96"/>
      <c r="CT27" s="43">
        <f t="shared" si="8"/>
        <v>405</v>
      </c>
      <c r="CU27" s="97" t="str">
        <f t="shared" si="9"/>
        <v>Farandole Madeleines</v>
      </c>
      <c r="CV27" s="385">
        <f t="shared" si="37"/>
        <v>0</v>
      </c>
      <c r="CW27" s="386"/>
      <c r="CX27" s="110">
        <f t="shared" si="23"/>
        <v>4</v>
      </c>
      <c r="CY27" s="98">
        <f t="shared" si="24"/>
        <v>40.4</v>
      </c>
      <c r="CZ27" s="21"/>
      <c r="DA27" s="17"/>
      <c r="DB27" s="17"/>
      <c r="DC27" s="43">
        <f t="shared" si="38"/>
        <v>405</v>
      </c>
      <c r="DD27" s="92" t="str">
        <f t="shared" si="25"/>
        <v>Farandole Madeleines</v>
      </c>
      <c r="DE27" s="93">
        <f t="shared" si="26"/>
        <v>10.1</v>
      </c>
      <c r="DF27" s="94"/>
      <c r="DG27" s="95"/>
      <c r="DH27" s="95"/>
      <c r="DI27" s="95"/>
      <c r="DJ27" s="95"/>
      <c r="DK27" s="95"/>
      <c r="DL27" s="95"/>
      <c r="DM27" s="95"/>
      <c r="DN27" s="95"/>
      <c r="DO27" s="95"/>
      <c r="DP27" s="393" t="str">
        <f t="shared" si="10"/>
        <v>Farandole Madeleines</v>
      </c>
      <c r="DQ27" s="393"/>
      <c r="DR27" s="95"/>
      <c r="DS27" s="95"/>
      <c r="DT27" s="95"/>
      <c r="DU27" s="95"/>
      <c r="DV27" s="95"/>
      <c r="DW27" s="95"/>
      <c r="DX27" s="95"/>
      <c r="DY27" s="95"/>
      <c r="DZ27" s="95"/>
      <c r="EA27" s="96"/>
      <c r="EB27" s="43">
        <f t="shared" si="11"/>
        <v>405</v>
      </c>
      <c r="EC27" s="97" t="str">
        <f t="shared" si="12"/>
        <v>Farandole Madeleines</v>
      </c>
      <c r="ED27" s="385">
        <f t="shared" si="39"/>
        <v>0</v>
      </c>
      <c r="EE27" s="386"/>
      <c r="EF27" s="110">
        <f t="shared" si="27"/>
        <v>4</v>
      </c>
      <c r="EG27" s="98">
        <f t="shared" si="28"/>
        <v>40.4</v>
      </c>
      <c r="EH27" s="21"/>
      <c r="EI27" s="17"/>
      <c r="EK27" s="43">
        <f t="shared" si="40"/>
        <v>405</v>
      </c>
      <c r="EL27" s="92" t="str">
        <f t="shared" si="29"/>
        <v>Farandole Madeleines</v>
      </c>
      <c r="EM27" s="93">
        <f t="shared" si="30"/>
        <v>10.1</v>
      </c>
      <c r="EN27" s="94"/>
      <c r="EO27" s="95"/>
      <c r="EP27" s="95"/>
      <c r="EQ27" s="95"/>
      <c r="ER27" s="95"/>
      <c r="ES27" s="95"/>
      <c r="ET27" s="95"/>
      <c r="EU27" s="95"/>
      <c r="EV27" s="95"/>
      <c r="EW27" s="95"/>
      <c r="EX27" s="393" t="str">
        <f t="shared" si="13"/>
        <v>Farandole Madeleines</v>
      </c>
      <c r="EY27" s="393"/>
      <c r="EZ27" s="95"/>
      <c r="FA27" s="95"/>
      <c r="FB27" s="95"/>
      <c r="FC27" s="95"/>
      <c r="FD27" s="95"/>
      <c r="FE27" s="95"/>
      <c r="FF27" s="95"/>
      <c r="FG27" s="95"/>
      <c r="FH27" s="95"/>
      <c r="FI27" s="96"/>
      <c r="FJ27" s="43">
        <f t="shared" si="14"/>
        <v>405</v>
      </c>
      <c r="FK27" s="97" t="str">
        <f t="shared" si="15"/>
        <v>Farandole Madeleines</v>
      </c>
      <c r="FL27" s="385">
        <f t="shared" si="41"/>
        <v>0</v>
      </c>
      <c r="FM27" s="386"/>
      <c r="FN27" s="110">
        <f t="shared" si="31"/>
        <v>4</v>
      </c>
      <c r="FO27" s="98">
        <f t="shared" si="32"/>
        <v>40.4</v>
      </c>
      <c r="FP27" s="21"/>
      <c r="FQ27" s="17"/>
      <c r="FR27" s="17"/>
    </row>
    <row r="28" spans="4:174" s="42" customFormat="1" ht="24" customHeight="1">
      <c r="D28" s="153">
        <v>415</v>
      </c>
      <c r="E28" s="154" t="s">
        <v>52</v>
      </c>
      <c r="F28" s="155">
        <v>10.199999999999999</v>
      </c>
      <c r="G28" s="156"/>
      <c r="H28" s="157"/>
      <c r="I28" s="157">
        <v>1</v>
      </c>
      <c r="J28" s="157"/>
      <c r="K28" s="157">
        <v>2</v>
      </c>
      <c r="L28" s="157"/>
      <c r="M28" s="157">
        <v>1</v>
      </c>
      <c r="N28" s="157"/>
      <c r="O28" s="157"/>
      <c r="P28" s="157"/>
      <c r="Q28" s="403" t="str">
        <f t="shared" si="0"/>
        <v>Panaché Bijou Fruits</v>
      </c>
      <c r="R28" s="403"/>
      <c r="S28" s="157"/>
      <c r="T28" s="157">
        <v>1</v>
      </c>
      <c r="U28" s="157"/>
      <c r="V28" s="157">
        <v>1</v>
      </c>
      <c r="W28" s="157"/>
      <c r="X28" s="157"/>
      <c r="Y28" s="157"/>
      <c r="Z28" s="157"/>
      <c r="AA28" s="157"/>
      <c r="AB28" s="158"/>
      <c r="AC28" s="153">
        <f t="shared" si="1"/>
        <v>415</v>
      </c>
      <c r="AD28" s="159" t="str">
        <f t="shared" si="1"/>
        <v>Panaché Bijou Fruits</v>
      </c>
      <c r="AE28" s="404">
        <f t="shared" si="33"/>
        <v>6</v>
      </c>
      <c r="AF28" s="405"/>
      <c r="AG28" s="161">
        <f t="shared" si="16"/>
        <v>61.199999999999996</v>
      </c>
      <c r="AH28" s="162"/>
      <c r="AI28" s="49"/>
      <c r="AJ28" s="49"/>
      <c r="AL28" s="62">
        <f t="shared" si="34"/>
        <v>415</v>
      </c>
      <c r="AM28" s="154" t="str">
        <f t="shared" si="17"/>
        <v>Panaché Bijou Fruits</v>
      </c>
      <c r="AN28" s="155">
        <f t="shared" si="18"/>
        <v>10.199999999999999</v>
      </c>
      <c r="AO28" s="156">
        <v>1</v>
      </c>
      <c r="AP28" s="157"/>
      <c r="AQ28" s="157"/>
      <c r="AR28" s="157"/>
      <c r="AS28" s="157"/>
      <c r="AT28" s="157">
        <v>1</v>
      </c>
      <c r="AU28" s="157">
        <v>1</v>
      </c>
      <c r="AV28" s="157"/>
      <c r="AW28" s="157"/>
      <c r="AX28" s="157"/>
      <c r="AY28" s="403" t="str">
        <f t="shared" si="3"/>
        <v>Panaché Bijou Fruits</v>
      </c>
      <c r="AZ28" s="403"/>
      <c r="BA28" s="157"/>
      <c r="BB28" s="157"/>
      <c r="BC28" s="157"/>
      <c r="BD28" s="157"/>
      <c r="BE28" s="157"/>
      <c r="BF28" s="157"/>
      <c r="BG28" s="157"/>
      <c r="BH28" s="157"/>
      <c r="BI28" s="157"/>
      <c r="BJ28" s="158"/>
      <c r="BK28" s="153">
        <f t="shared" si="4"/>
        <v>415</v>
      </c>
      <c r="BL28" s="159" t="str">
        <f t="shared" si="5"/>
        <v>Panaché Bijou Fruits</v>
      </c>
      <c r="BM28" s="404">
        <f t="shared" si="35"/>
        <v>3</v>
      </c>
      <c r="BN28" s="405"/>
      <c r="BO28" s="160">
        <f t="shared" si="19"/>
        <v>9</v>
      </c>
      <c r="BP28" s="161">
        <f t="shared" si="20"/>
        <v>91.8</v>
      </c>
      <c r="BQ28" s="162"/>
      <c r="BR28" s="49"/>
      <c r="BS28" s="49"/>
      <c r="BT28" s="49"/>
      <c r="BU28" s="62">
        <f t="shared" si="36"/>
        <v>415</v>
      </c>
      <c r="BV28" s="154" t="str">
        <f t="shared" si="21"/>
        <v>Panaché Bijou Fruits</v>
      </c>
      <c r="BW28" s="155">
        <f t="shared" si="22"/>
        <v>10.199999999999999</v>
      </c>
      <c r="BX28" s="156"/>
      <c r="BY28" s="157"/>
      <c r="BZ28" s="157"/>
      <c r="CA28" s="157"/>
      <c r="CB28" s="157"/>
      <c r="CC28" s="157"/>
      <c r="CD28" s="157"/>
      <c r="CE28" s="157"/>
      <c r="CF28" s="157"/>
      <c r="CG28" s="157"/>
      <c r="CH28" s="403" t="str">
        <f t="shared" si="7"/>
        <v>Panaché Bijou Fruits</v>
      </c>
      <c r="CI28" s="403"/>
      <c r="CJ28" s="157"/>
      <c r="CK28" s="157"/>
      <c r="CL28" s="157"/>
      <c r="CM28" s="157"/>
      <c r="CN28" s="157"/>
      <c r="CO28" s="157"/>
      <c r="CP28" s="157"/>
      <c r="CQ28" s="157"/>
      <c r="CR28" s="157"/>
      <c r="CS28" s="158"/>
      <c r="CT28" s="153">
        <f t="shared" si="8"/>
        <v>415</v>
      </c>
      <c r="CU28" s="159" t="str">
        <f t="shared" si="9"/>
        <v>Panaché Bijou Fruits</v>
      </c>
      <c r="CV28" s="404">
        <f t="shared" si="37"/>
        <v>0</v>
      </c>
      <c r="CW28" s="405"/>
      <c r="CX28" s="160">
        <f t="shared" si="23"/>
        <v>9</v>
      </c>
      <c r="CY28" s="161">
        <f t="shared" si="24"/>
        <v>91.8</v>
      </c>
      <c r="CZ28" s="162"/>
      <c r="DA28" s="49"/>
      <c r="DB28" s="49"/>
      <c r="DC28" s="62">
        <f t="shared" si="38"/>
        <v>415</v>
      </c>
      <c r="DD28" s="154" t="str">
        <f t="shared" si="25"/>
        <v>Panaché Bijou Fruits</v>
      </c>
      <c r="DE28" s="155">
        <f t="shared" si="26"/>
        <v>10.199999999999999</v>
      </c>
      <c r="DF28" s="156"/>
      <c r="DG28" s="157"/>
      <c r="DH28" s="157"/>
      <c r="DI28" s="157"/>
      <c r="DJ28" s="157"/>
      <c r="DK28" s="157"/>
      <c r="DL28" s="157"/>
      <c r="DM28" s="157"/>
      <c r="DN28" s="157"/>
      <c r="DO28" s="157"/>
      <c r="DP28" s="403" t="str">
        <f t="shared" si="10"/>
        <v>Panaché Bijou Fruits</v>
      </c>
      <c r="DQ28" s="403"/>
      <c r="DR28" s="157"/>
      <c r="DS28" s="157"/>
      <c r="DT28" s="157"/>
      <c r="DU28" s="157"/>
      <c r="DV28" s="157"/>
      <c r="DW28" s="157"/>
      <c r="DX28" s="157"/>
      <c r="DY28" s="157"/>
      <c r="DZ28" s="157"/>
      <c r="EA28" s="158"/>
      <c r="EB28" s="153">
        <f t="shared" si="11"/>
        <v>415</v>
      </c>
      <c r="EC28" s="159" t="str">
        <f t="shared" si="12"/>
        <v>Panaché Bijou Fruits</v>
      </c>
      <c r="ED28" s="404">
        <f t="shared" si="39"/>
        <v>0</v>
      </c>
      <c r="EE28" s="405"/>
      <c r="EF28" s="160">
        <f t="shared" si="27"/>
        <v>9</v>
      </c>
      <c r="EG28" s="161">
        <f t="shared" si="28"/>
        <v>91.8</v>
      </c>
      <c r="EH28" s="162"/>
      <c r="EI28" s="49"/>
      <c r="EK28" s="62">
        <f t="shared" si="40"/>
        <v>415</v>
      </c>
      <c r="EL28" s="154" t="str">
        <f t="shared" si="29"/>
        <v>Panaché Bijou Fruits</v>
      </c>
      <c r="EM28" s="155">
        <f t="shared" si="30"/>
        <v>10.199999999999999</v>
      </c>
      <c r="EN28" s="156"/>
      <c r="EO28" s="157"/>
      <c r="EP28" s="157"/>
      <c r="EQ28" s="157"/>
      <c r="ER28" s="157"/>
      <c r="ES28" s="157"/>
      <c r="ET28" s="157"/>
      <c r="EU28" s="157"/>
      <c r="EV28" s="157"/>
      <c r="EW28" s="157"/>
      <c r="EX28" s="403" t="str">
        <f t="shared" si="13"/>
        <v>Panaché Bijou Fruits</v>
      </c>
      <c r="EY28" s="403"/>
      <c r="EZ28" s="157"/>
      <c r="FA28" s="157"/>
      <c r="FB28" s="157"/>
      <c r="FC28" s="157"/>
      <c r="FD28" s="157"/>
      <c r="FE28" s="157"/>
      <c r="FF28" s="157"/>
      <c r="FG28" s="157"/>
      <c r="FH28" s="157"/>
      <c r="FI28" s="158"/>
      <c r="FJ28" s="153">
        <f t="shared" si="14"/>
        <v>415</v>
      </c>
      <c r="FK28" s="159" t="str">
        <f t="shared" si="15"/>
        <v>Panaché Bijou Fruits</v>
      </c>
      <c r="FL28" s="404">
        <f t="shared" si="41"/>
        <v>0</v>
      </c>
      <c r="FM28" s="405"/>
      <c r="FN28" s="160">
        <f t="shared" si="31"/>
        <v>9</v>
      </c>
      <c r="FO28" s="161">
        <f t="shared" si="32"/>
        <v>91.8</v>
      </c>
      <c r="FP28" s="162"/>
      <c r="FQ28" s="49"/>
      <c r="FR28" s="49"/>
    </row>
    <row r="29" spans="4:174" ht="24" customHeight="1">
      <c r="D29" s="163">
        <v>420</v>
      </c>
      <c r="E29" s="164" t="s">
        <v>53</v>
      </c>
      <c r="F29" s="165">
        <v>11.5</v>
      </c>
      <c r="G29" s="166"/>
      <c r="H29" s="167"/>
      <c r="I29" s="167"/>
      <c r="J29" s="167"/>
      <c r="K29" s="167"/>
      <c r="L29" s="167"/>
      <c r="M29" s="167">
        <v>1</v>
      </c>
      <c r="N29" s="167"/>
      <c r="O29" s="167"/>
      <c r="P29" s="167">
        <v>1</v>
      </c>
      <c r="Q29" s="435" t="str">
        <f t="shared" si="0"/>
        <v>Bouquet Pâtisseries</v>
      </c>
      <c r="R29" s="435"/>
      <c r="S29" s="167">
        <v>1</v>
      </c>
      <c r="T29" s="167">
        <v>1</v>
      </c>
      <c r="U29" s="167"/>
      <c r="V29" s="167"/>
      <c r="W29" s="167"/>
      <c r="X29" s="167"/>
      <c r="Y29" s="167"/>
      <c r="Z29" s="167"/>
      <c r="AA29" s="167"/>
      <c r="AB29" s="168"/>
      <c r="AC29" s="163">
        <f t="shared" si="1"/>
        <v>420</v>
      </c>
      <c r="AD29" s="169" t="str">
        <f t="shared" si="1"/>
        <v>Bouquet Pâtisseries</v>
      </c>
      <c r="AE29" s="436">
        <f t="shared" si="33"/>
        <v>4</v>
      </c>
      <c r="AF29" s="437"/>
      <c r="AG29" s="171">
        <f t="shared" si="16"/>
        <v>46</v>
      </c>
      <c r="AH29" s="172"/>
      <c r="AI29" s="17"/>
      <c r="AJ29" s="17"/>
      <c r="AL29" s="43">
        <f t="shared" si="34"/>
        <v>420</v>
      </c>
      <c r="AM29" s="164" t="str">
        <f t="shared" si="17"/>
        <v>Bouquet Pâtisseries</v>
      </c>
      <c r="AN29" s="165">
        <f t="shared" si="18"/>
        <v>11.5</v>
      </c>
      <c r="AO29" s="166"/>
      <c r="AP29" s="167"/>
      <c r="AQ29" s="167"/>
      <c r="AR29" s="167"/>
      <c r="AS29" s="167"/>
      <c r="AT29" s="167"/>
      <c r="AU29" s="167"/>
      <c r="AV29" s="167"/>
      <c r="AW29" s="167"/>
      <c r="AX29" s="167"/>
      <c r="AY29" s="435" t="str">
        <f t="shared" si="3"/>
        <v>Bouquet Pâtisseries</v>
      </c>
      <c r="AZ29" s="435"/>
      <c r="BA29" s="167"/>
      <c r="BB29" s="167"/>
      <c r="BC29" s="167"/>
      <c r="BD29" s="167"/>
      <c r="BE29" s="167"/>
      <c r="BF29" s="167"/>
      <c r="BG29" s="167"/>
      <c r="BH29" s="167"/>
      <c r="BI29" s="167"/>
      <c r="BJ29" s="168"/>
      <c r="BK29" s="163">
        <f t="shared" si="4"/>
        <v>420</v>
      </c>
      <c r="BL29" s="169" t="str">
        <f t="shared" si="5"/>
        <v>Bouquet Pâtisseries</v>
      </c>
      <c r="BM29" s="436">
        <f t="shared" si="35"/>
        <v>0</v>
      </c>
      <c r="BN29" s="437"/>
      <c r="BO29" s="170">
        <f t="shared" si="19"/>
        <v>4</v>
      </c>
      <c r="BP29" s="171">
        <f t="shared" si="20"/>
        <v>46</v>
      </c>
      <c r="BQ29" s="184"/>
      <c r="BR29" s="17"/>
      <c r="BS29" s="17"/>
      <c r="BT29" s="17"/>
      <c r="BU29" s="43">
        <f t="shared" si="36"/>
        <v>420</v>
      </c>
      <c r="BV29" s="127" t="str">
        <f t="shared" si="21"/>
        <v>Bouquet Pâtisseries</v>
      </c>
      <c r="BW29" s="128">
        <f t="shared" si="22"/>
        <v>11.5</v>
      </c>
      <c r="BX29" s="129"/>
      <c r="BY29" s="130"/>
      <c r="BZ29" s="130"/>
      <c r="CA29" s="130"/>
      <c r="CB29" s="130"/>
      <c r="CC29" s="130"/>
      <c r="CD29" s="130"/>
      <c r="CE29" s="130"/>
      <c r="CF29" s="130"/>
      <c r="CG29" s="130"/>
      <c r="CH29" s="406" t="str">
        <f t="shared" si="7"/>
        <v>Bouquet Pâtisseries</v>
      </c>
      <c r="CI29" s="406"/>
      <c r="CJ29" s="130"/>
      <c r="CK29" s="130"/>
      <c r="CL29" s="130"/>
      <c r="CM29" s="130"/>
      <c r="CN29" s="130"/>
      <c r="CO29" s="130"/>
      <c r="CP29" s="130"/>
      <c r="CQ29" s="130"/>
      <c r="CR29" s="130"/>
      <c r="CS29" s="131"/>
      <c r="CT29" s="80">
        <f t="shared" si="8"/>
        <v>420</v>
      </c>
      <c r="CU29" s="132" t="str">
        <f t="shared" si="9"/>
        <v>Bouquet Pâtisseries</v>
      </c>
      <c r="CV29" s="407">
        <f t="shared" si="37"/>
        <v>0</v>
      </c>
      <c r="CW29" s="408"/>
      <c r="CX29" s="133">
        <f t="shared" si="23"/>
        <v>4</v>
      </c>
      <c r="CY29" s="134">
        <f t="shared" si="24"/>
        <v>46</v>
      </c>
      <c r="CZ29" s="81"/>
      <c r="DA29" s="17"/>
      <c r="DB29" s="17"/>
      <c r="DC29" s="43">
        <f t="shared" si="38"/>
        <v>420</v>
      </c>
      <c r="DD29" s="127" t="str">
        <f t="shared" si="25"/>
        <v>Bouquet Pâtisseries</v>
      </c>
      <c r="DE29" s="128">
        <f t="shared" si="26"/>
        <v>11.5</v>
      </c>
      <c r="DF29" s="129"/>
      <c r="DG29" s="130"/>
      <c r="DH29" s="130"/>
      <c r="DI29" s="130"/>
      <c r="DJ29" s="130"/>
      <c r="DK29" s="130"/>
      <c r="DL29" s="130"/>
      <c r="DM29" s="130"/>
      <c r="DN29" s="130"/>
      <c r="DO29" s="130"/>
      <c r="DP29" s="406" t="str">
        <f t="shared" si="10"/>
        <v>Bouquet Pâtisseries</v>
      </c>
      <c r="DQ29" s="406"/>
      <c r="DR29" s="130"/>
      <c r="DS29" s="130"/>
      <c r="DT29" s="130"/>
      <c r="DU29" s="130"/>
      <c r="DV29" s="130"/>
      <c r="DW29" s="130"/>
      <c r="DX29" s="130"/>
      <c r="DY29" s="130"/>
      <c r="DZ29" s="130"/>
      <c r="EA29" s="131"/>
      <c r="EB29" s="80">
        <f t="shared" si="11"/>
        <v>420</v>
      </c>
      <c r="EC29" s="132" t="str">
        <f t="shared" si="12"/>
        <v>Bouquet Pâtisseries</v>
      </c>
      <c r="ED29" s="407">
        <f t="shared" si="39"/>
        <v>0</v>
      </c>
      <c r="EE29" s="408"/>
      <c r="EF29" s="133">
        <f t="shared" si="27"/>
        <v>4</v>
      </c>
      <c r="EG29" s="134">
        <f t="shared" si="28"/>
        <v>46</v>
      </c>
      <c r="EH29" s="81"/>
      <c r="EI29" s="17"/>
      <c r="EK29" s="43">
        <f t="shared" si="40"/>
        <v>420</v>
      </c>
      <c r="EL29" s="127" t="str">
        <f t="shared" si="29"/>
        <v>Bouquet Pâtisseries</v>
      </c>
      <c r="EM29" s="128">
        <f t="shared" si="30"/>
        <v>11.5</v>
      </c>
      <c r="EN29" s="129"/>
      <c r="EO29" s="130"/>
      <c r="EP29" s="130"/>
      <c r="EQ29" s="130"/>
      <c r="ER29" s="130"/>
      <c r="ES29" s="130"/>
      <c r="ET29" s="130"/>
      <c r="EU29" s="130"/>
      <c r="EV29" s="130"/>
      <c r="EW29" s="130"/>
      <c r="EX29" s="406" t="str">
        <f t="shared" si="13"/>
        <v>Bouquet Pâtisseries</v>
      </c>
      <c r="EY29" s="406"/>
      <c r="EZ29" s="130"/>
      <c r="FA29" s="130"/>
      <c r="FB29" s="130"/>
      <c r="FC29" s="130"/>
      <c r="FD29" s="130"/>
      <c r="FE29" s="130"/>
      <c r="FF29" s="130"/>
      <c r="FG29" s="130"/>
      <c r="FH29" s="130"/>
      <c r="FI29" s="131"/>
      <c r="FJ29" s="80">
        <f t="shared" si="14"/>
        <v>420</v>
      </c>
      <c r="FK29" s="132" t="str">
        <f t="shared" si="15"/>
        <v>Bouquet Pâtisseries</v>
      </c>
      <c r="FL29" s="407">
        <f t="shared" si="41"/>
        <v>0</v>
      </c>
      <c r="FM29" s="408"/>
      <c r="FN29" s="133">
        <f t="shared" si="31"/>
        <v>4</v>
      </c>
      <c r="FO29" s="134">
        <f t="shared" si="32"/>
        <v>46</v>
      </c>
      <c r="FP29" s="81"/>
      <c r="FQ29" s="17"/>
      <c r="FR29" s="17"/>
    </row>
    <row r="30" spans="4:174" ht="24" customHeight="1">
      <c r="D30" s="78">
        <v>430</v>
      </c>
      <c r="E30" s="100" t="s">
        <v>54</v>
      </c>
      <c r="F30" s="113">
        <v>12</v>
      </c>
      <c r="G30" s="114"/>
      <c r="H30" s="104"/>
      <c r="I30" s="104"/>
      <c r="J30" s="104">
        <v>1</v>
      </c>
      <c r="K30" s="104"/>
      <c r="L30" s="104"/>
      <c r="M30" s="104"/>
      <c r="N30" s="104"/>
      <c r="O30" s="104"/>
      <c r="P30" s="104"/>
      <c r="Q30" s="426" t="str">
        <f t="shared" si="0"/>
        <v>Méli-Mélo Biscuits</v>
      </c>
      <c r="R30" s="426"/>
      <c r="S30" s="104">
        <v>1</v>
      </c>
      <c r="T30" s="104">
        <v>1</v>
      </c>
      <c r="U30" s="104">
        <v>2</v>
      </c>
      <c r="V30" s="104"/>
      <c r="W30" s="104">
        <v>1</v>
      </c>
      <c r="X30" s="104"/>
      <c r="Y30" s="104"/>
      <c r="Z30" s="104"/>
      <c r="AA30" s="104"/>
      <c r="AB30" s="115"/>
      <c r="AC30" s="78">
        <f t="shared" si="1"/>
        <v>430</v>
      </c>
      <c r="AD30" s="106" t="str">
        <f t="shared" si="1"/>
        <v>Méli-Mélo Biscuits</v>
      </c>
      <c r="AE30" s="413">
        <f t="shared" si="33"/>
        <v>6</v>
      </c>
      <c r="AF30" s="414"/>
      <c r="AG30" s="117">
        <f t="shared" si="16"/>
        <v>72</v>
      </c>
      <c r="AH30" s="118"/>
      <c r="AI30" s="17"/>
      <c r="AJ30" s="17"/>
      <c r="AL30" s="62">
        <f t="shared" si="34"/>
        <v>430</v>
      </c>
      <c r="AM30" s="100" t="str">
        <f t="shared" si="17"/>
        <v>Méli-Mélo Biscuits</v>
      </c>
      <c r="AN30" s="113">
        <f t="shared" si="18"/>
        <v>12</v>
      </c>
      <c r="AO30" s="114">
        <v>2</v>
      </c>
      <c r="AP30" s="104">
        <v>2</v>
      </c>
      <c r="AQ30" s="104"/>
      <c r="AR30" s="104"/>
      <c r="AS30" s="104"/>
      <c r="AT30" s="104">
        <v>1</v>
      </c>
      <c r="AU30" s="104">
        <v>1</v>
      </c>
      <c r="AV30" s="104">
        <v>1</v>
      </c>
      <c r="AW30" s="104"/>
      <c r="AX30" s="104"/>
      <c r="AY30" s="426" t="str">
        <f t="shared" si="3"/>
        <v>Méli-Mélo Biscuits</v>
      </c>
      <c r="AZ30" s="426"/>
      <c r="BA30" s="104"/>
      <c r="BB30" s="104"/>
      <c r="BC30" s="104"/>
      <c r="BD30" s="104"/>
      <c r="BE30" s="104"/>
      <c r="BF30" s="104"/>
      <c r="BG30" s="104"/>
      <c r="BH30" s="104"/>
      <c r="BI30" s="104">
        <v>2</v>
      </c>
      <c r="BJ30" s="115">
        <v>1</v>
      </c>
      <c r="BK30" s="78">
        <f t="shared" si="4"/>
        <v>430</v>
      </c>
      <c r="BL30" s="106" t="str">
        <f t="shared" si="5"/>
        <v>Méli-Mélo Biscuits</v>
      </c>
      <c r="BM30" s="413">
        <f t="shared" si="35"/>
        <v>10</v>
      </c>
      <c r="BN30" s="414"/>
      <c r="BO30" s="116">
        <f t="shared" si="19"/>
        <v>16</v>
      </c>
      <c r="BP30" s="117">
        <f t="shared" si="20"/>
        <v>192</v>
      </c>
      <c r="BQ30" s="79"/>
      <c r="BR30" s="17"/>
      <c r="BS30" s="17"/>
      <c r="BT30" s="17"/>
      <c r="BU30" s="62">
        <f t="shared" si="36"/>
        <v>430</v>
      </c>
      <c r="BV30" s="111" t="str">
        <f t="shared" si="21"/>
        <v>Méli-Mélo Biscuits</v>
      </c>
      <c r="BW30" s="101">
        <f t="shared" si="22"/>
        <v>12</v>
      </c>
      <c r="BX30" s="102"/>
      <c r="BY30" s="103"/>
      <c r="BZ30" s="103"/>
      <c r="CA30" s="103"/>
      <c r="CB30" s="103"/>
      <c r="CC30" s="103"/>
      <c r="CD30" s="103"/>
      <c r="CE30" s="103"/>
      <c r="CF30" s="103"/>
      <c r="CG30" s="103"/>
      <c r="CH30" s="396" t="str">
        <f t="shared" si="7"/>
        <v>Méli-Mélo Biscuits</v>
      </c>
      <c r="CI30" s="396"/>
      <c r="CJ30" s="103"/>
      <c r="CK30" s="103"/>
      <c r="CL30" s="103"/>
      <c r="CM30" s="103"/>
      <c r="CN30" s="103"/>
      <c r="CO30" s="103"/>
      <c r="CP30" s="103"/>
      <c r="CQ30" s="103"/>
      <c r="CR30" s="103"/>
      <c r="CS30" s="105"/>
      <c r="CT30" s="62">
        <f t="shared" si="8"/>
        <v>430</v>
      </c>
      <c r="CU30" s="112" t="str">
        <f t="shared" si="9"/>
        <v>Méli-Mélo Biscuits</v>
      </c>
      <c r="CV30" s="394">
        <f t="shared" si="37"/>
        <v>0</v>
      </c>
      <c r="CW30" s="395"/>
      <c r="CX30" s="107">
        <f t="shared" si="23"/>
        <v>16</v>
      </c>
      <c r="CY30" s="108">
        <f t="shared" si="24"/>
        <v>192</v>
      </c>
      <c r="CZ30" s="19"/>
      <c r="DA30" s="17"/>
      <c r="DB30" s="17"/>
      <c r="DC30" s="62">
        <f t="shared" si="38"/>
        <v>430</v>
      </c>
      <c r="DD30" s="111" t="str">
        <f t="shared" si="25"/>
        <v>Méli-Mélo Biscuits</v>
      </c>
      <c r="DE30" s="101">
        <f t="shared" si="26"/>
        <v>12</v>
      </c>
      <c r="DF30" s="102"/>
      <c r="DG30" s="103"/>
      <c r="DH30" s="103"/>
      <c r="DI30" s="103"/>
      <c r="DJ30" s="103"/>
      <c r="DK30" s="103"/>
      <c r="DL30" s="103"/>
      <c r="DM30" s="103"/>
      <c r="DN30" s="103"/>
      <c r="DO30" s="103"/>
      <c r="DP30" s="396" t="str">
        <f t="shared" si="10"/>
        <v>Méli-Mélo Biscuits</v>
      </c>
      <c r="DQ30" s="396"/>
      <c r="DR30" s="103"/>
      <c r="DS30" s="103"/>
      <c r="DT30" s="103"/>
      <c r="DU30" s="103"/>
      <c r="DV30" s="103"/>
      <c r="DW30" s="103"/>
      <c r="DX30" s="103"/>
      <c r="DY30" s="103"/>
      <c r="DZ30" s="103"/>
      <c r="EA30" s="105"/>
      <c r="EB30" s="62">
        <f t="shared" si="11"/>
        <v>430</v>
      </c>
      <c r="EC30" s="112" t="str">
        <f t="shared" si="12"/>
        <v>Méli-Mélo Biscuits</v>
      </c>
      <c r="ED30" s="394">
        <f t="shared" si="39"/>
        <v>0</v>
      </c>
      <c r="EE30" s="395"/>
      <c r="EF30" s="107">
        <f t="shared" si="27"/>
        <v>16</v>
      </c>
      <c r="EG30" s="108">
        <f t="shared" si="28"/>
        <v>192</v>
      </c>
      <c r="EH30" s="19"/>
      <c r="EI30" s="17"/>
      <c r="EK30" s="62">
        <f t="shared" si="40"/>
        <v>430</v>
      </c>
      <c r="EL30" s="111" t="str">
        <f t="shared" si="29"/>
        <v>Méli-Mélo Biscuits</v>
      </c>
      <c r="EM30" s="101">
        <f t="shared" si="30"/>
        <v>12</v>
      </c>
      <c r="EN30" s="102"/>
      <c r="EO30" s="103"/>
      <c r="EP30" s="103"/>
      <c r="EQ30" s="103"/>
      <c r="ER30" s="103"/>
      <c r="ES30" s="103"/>
      <c r="ET30" s="103"/>
      <c r="EU30" s="103"/>
      <c r="EV30" s="103"/>
      <c r="EW30" s="103"/>
      <c r="EX30" s="396" t="str">
        <f t="shared" si="13"/>
        <v>Méli-Mélo Biscuits</v>
      </c>
      <c r="EY30" s="396"/>
      <c r="EZ30" s="103"/>
      <c r="FA30" s="103"/>
      <c r="FB30" s="103"/>
      <c r="FC30" s="103"/>
      <c r="FD30" s="103"/>
      <c r="FE30" s="103"/>
      <c r="FF30" s="103"/>
      <c r="FG30" s="103"/>
      <c r="FH30" s="103"/>
      <c r="FI30" s="105"/>
      <c r="FJ30" s="62">
        <f t="shared" si="14"/>
        <v>430</v>
      </c>
      <c r="FK30" s="112" t="str">
        <f t="shared" si="15"/>
        <v>Méli-Mélo Biscuits</v>
      </c>
      <c r="FL30" s="394">
        <f t="shared" si="41"/>
        <v>0</v>
      </c>
      <c r="FM30" s="395"/>
      <c r="FN30" s="107">
        <f t="shared" si="31"/>
        <v>16</v>
      </c>
      <c r="FO30" s="108">
        <f t="shared" si="32"/>
        <v>192</v>
      </c>
      <c r="FP30" s="19"/>
      <c r="FQ30" s="17"/>
      <c r="FR30" s="17"/>
    </row>
    <row r="31" spans="4:174" ht="24" customHeight="1">
      <c r="D31" s="43">
        <v>500</v>
      </c>
      <c r="E31" s="92" t="s">
        <v>55</v>
      </c>
      <c r="F31" s="93">
        <v>9.8000000000000007</v>
      </c>
      <c r="G31" s="94"/>
      <c r="H31" s="95"/>
      <c r="I31" s="95"/>
      <c r="J31" s="95"/>
      <c r="K31" s="95"/>
      <c r="L31" s="95"/>
      <c r="M31" s="95"/>
      <c r="N31" s="95"/>
      <c r="O31" s="95"/>
      <c r="P31" s="95"/>
      <c r="Q31" s="393" t="str">
        <f t="shared" si="0"/>
        <v>Galettes</v>
      </c>
      <c r="R31" s="393"/>
      <c r="S31" s="95"/>
      <c r="T31" s="95"/>
      <c r="U31" s="95"/>
      <c r="V31" s="95"/>
      <c r="W31" s="95"/>
      <c r="X31" s="95"/>
      <c r="Y31" s="95"/>
      <c r="Z31" s="95"/>
      <c r="AA31" s="95"/>
      <c r="AB31" s="96"/>
      <c r="AC31" s="43">
        <f t="shared" si="1"/>
        <v>500</v>
      </c>
      <c r="AD31" s="97" t="str">
        <f t="shared" si="1"/>
        <v>Galettes</v>
      </c>
      <c r="AE31" s="385">
        <f t="shared" si="33"/>
        <v>0</v>
      </c>
      <c r="AF31" s="386"/>
      <c r="AG31" s="98">
        <f t="shared" si="16"/>
        <v>0</v>
      </c>
      <c r="AH31" s="99"/>
      <c r="AI31" s="17"/>
      <c r="AJ31" s="17"/>
      <c r="AL31" s="43">
        <f t="shared" si="34"/>
        <v>500</v>
      </c>
      <c r="AM31" s="92" t="str">
        <f t="shared" si="17"/>
        <v>Galettes</v>
      </c>
      <c r="AN31" s="93">
        <f t="shared" si="18"/>
        <v>9.8000000000000007</v>
      </c>
      <c r="AO31" s="94">
        <v>1</v>
      </c>
      <c r="AP31" s="95"/>
      <c r="AQ31" s="95"/>
      <c r="AR31" s="95"/>
      <c r="AS31" s="95"/>
      <c r="AT31" s="95"/>
      <c r="AU31" s="95"/>
      <c r="AV31" s="95"/>
      <c r="AW31" s="95"/>
      <c r="AX31" s="95"/>
      <c r="AY31" s="393" t="str">
        <f t="shared" si="3"/>
        <v>Galettes</v>
      </c>
      <c r="AZ31" s="393"/>
      <c r="BA31" s="95"/>
      <c r="BB31" s="95"/>
      <c r="BC31" s="95"/>
      <c r="BD31" s="95"/>
      <c r="BE31" s="95"/>
      <c r="BF31" s="95"/>
      <c r="BG31" s="95"/>
      <c r="BH31" s="95"/>
      <c r="BI31" s="95"/>
      <c r="BJ31" s="96"/>
      <c r="BK31" s="43">
        <f t="shared" si="4"/>
        <v>500</v>
      </c>
      <c r="BL31" s="97" t="str">
        <f t="shared" si="5"/>
        <v>Galettes</v>
      </c>
      <c r="BM31" s="385">
        <f t="shared" si="35"/>
        <v>1</v>
      </c>
      <c r="BN31" s="386"/>
      <c r="BO31" s="110">
        <f t="shared" si="19"/>
        <v>1</v>
      </c>
      <c r="BP31" s="98">
        <f t="shared" si="20"/>
        <v>9.8000000000000007</v>
      </c>
      <c r="BQ31" s="21"/>
      <c r="BR31" s="17"/>
      <c r="BS31" s="17"/>
      <c r="BT31" s="17"/>
      <c r="BU31" s="43">
        <f t="shared" si="36"/>
        <v>500</v>
      </c>
      <c r="BV31" s="92" t="str">
        <f t="shared" si="21"/>
        <v>Galettes</v>
      </c>
      <c r="BW31" s="93">
        <f t="shared" si="22"/>
        <v>9.8000000000000007</v>
      </c>
      <c r="BX31" s="94"/>
      <c r="BY31" s="95"/>
      <c r="BZ31" s="95"/>
      <c r="CA31" s="95"/>
      <c r="CB31" s="95"/>
      <c r="CC31" s="95"/>
      <c r="CD31" s="95"/>
      <c r="CE31" s="95"/>
      <c r="CF31" s="95"/>
      <c r="CG31" s="95"/>
      <c r="CH31" s="393" t="str">
        <f t="shared" si="7"/>
        <v>Galettes</v>
      </c>
      <c r="CI31" s="393"/>
      <c r="CJ31" s="95"/>
      <c r="CK31" s="95"/>
      <c r="CL31" s="95"/>
      <c r="CM31" s="95"/>
      <c r="CN31" s="95"/>
      <c r="CO31" s="95"/>
      <c r="CP31" s="95"/>
      <c r="CQ31" s="95"/>
      <c r="CR31" s="95"/>
      <c r="CS31" s="96"/>
      <c r="CT31" s="43">
        <f t="shared" si="8"/>
        <v>500</v>
      </c>
      <c r="CU31" s="97" t="str">
        <f t="shared" si="9"/>
        <v>Galettes</v>
      </c>
      <c r="CV31" s="385">
        <f t="shared" si="37"/>
        <v>0</v>
      </c>
      <c r="CW31" s="386"/>
      <c r="CX31" s="110">
        <f t="shared" si="23"/>
        <v>1</v>
      </c>
      <c r="CY31" s="98">
        <f t="shared" si="24"/>
        <v>9.8000000000000007</v>
      </c>
      <c r="CZ31" s="21"/>
      <c r="DA31" s="17"/>
      <c r="DB31" s="17"/>
      <c r="DC31" s="43">
        <f t="shared" si="38"/>
        <v>500</v>
      </c>
      <c r="DD31" s="92" t="str">
        <f t="shared" si="25"/>
        <v>Galettes</v>
      </c>
      <c r="DE31" s="93">
        <f t="shared" si="26"/>
        <v>9.8000000000000007</v>
      </c>
      <c r="DF31" s="94"/>
      <c r="DG31" s="95"/>
      <c r="DH31" s="95"/>
      <c r="DI31" s="95"/>
      <c r="DJ31" s="95"/>
      <c r="DK31" s="95"/>
      <c r="DL31" s="95"/>
      <c r="DM31" s="95"/>
      <c r="DN31" s="95"/>
      <c r="DO31" s="95"/>
      <c r="DP31" s="393" t="str">
        <f t="shared" si="10"/>
        <v>Galettes</v>
      </c>
      <c r="DQ31" s="393"/>
      <c r="DR31" s="95"/>
      <c r="DS31" s="95"/>
      <c r="DT31" s="95"/>
      <c r="DU31" s="95"/>
      <c r="DV31" s="95"/>
      <c r="DW31" s="95"/>
      <c r="DX31" s="95"/>
      <c r="DY31" s="95"/>
      <c r="DZ31" s="95"/>
      <c r="EA31" s="96"/>
      <c r="EB31" s="43">
        <f t="shared" si="11"/>
        <v>500</v>
      </c>
      <c r="EC31" s="97" t="str">
        <f t="shared" si="12"/>
        <v>Galettes</v>
      </c>
      <c r="ED31" s="385">
        <f t="shared" si="39"/>
        <v>0</v>
      </c>
      <c r="EE31" s="386"/>
      <c r="EF31" s="110">
        <f t="shared" si="27"/>
        <v>1</v>
      </c>
      <c r="EG31" s="98">
        <f t="shared" si="28"/>
        <v>9.8000000000000007</v>
      </c>
      <c r="EH31" s="21"/>
      <c r="EI31" s="17"/>
      <c r="EK31" s="43">
        <f t="shared" si="40"/>
        <v>500</v>
      </c>
      <c r="EL31" s="92" t="str">
        <f t="shared" si="29"/>
        <v>Galettes</v>
      </c>
      <c r="EM31" s="93">
        <f t="shared" si="30"/>
        <v>9.8000000000000007</v>
      </c>
      <c r="EN31" s="94"/>
      <c r="EO31" s="95"/>
      <c r="EP31" s="95"/>
      <c r="EQ31" s="95"/>
      <c r="ER31" s="95"/>
      <c r="ES31" s="95"/>
      <c r="ET31" s="95"/>
      <c r="EU31" s="95"/>
      <c r="EV31" s="95"/>
      <c r="EW31" s="95"/>
      <c r="EX31" s="393" t="str">
        <f t="shared" si="13"/>
        <v>Galettes</v>
      </c>
      <c r="EY31" s="393"/>
      <c r="EZ31" s="95"/>
      <c r="FA31" s="95"/>
      <c r="FB31" s="95"/>
      <c r="FC31" s="95"/>
      <c r="FD31" s="95"/>
      <c r="FE31" s="95"/>
      <c r="FF31" s="95"/>
      <c r="FG31" s="95"/>
      <c r="FH31" s="95"/>
      <c r="FI31" s="96"/>
      <c r="FJ31" s="43">
        <f t="shared" si="14"/>
        <v>500</v>
      </c>
      <c r="FK31" s="97" t="str">
        <f t="shared" si="15"/>
        <v>Galettes</v>
      </c>
      <c r="FL31" s="385">
        <f t="shared" si="41"/>
        <v>0</v>
      </c>
      <c r="FM31" s="386"/>
      <c r="FN31" s="110">
        <f t="shared" si="31"/>
        <v>1</v>
      </c>
      <c r="FO31" s="98">
        <f t="shared" si="32"/>
        <v>9.8000000000000007</v>
      </c>
      <c r="FP31" s="21"/>
      <c r="FQ31" s="17"/>
      <c r="FR31" s="17"/>
    </row>
    <row r="32" spans="4:174" ht="24" customHeight="1">
      <c r="D32" s="62">
        <v>510</v>
      </c>
      <c r="E32" s="111" t="s">
        <v>56</v>
      </c>
      <c r="F32" s="101">
        <v>11.5</v>
      </c>
      <c r="G32" s="102"/>
      <c r="H32" s="103"/>
      <c r="I32" s="103"/>
      <c r="J32" s="103"/>
      <c r="K32" s="103"/>
      <c r="L32" s="103"/>
      <c r="M32" s="103"/>
      <c r="N32" s="103">
        <v>1</v>
      </c>
      <c r="O32" s="103"/>
      <c r="P32" s="103"/>
      <c r="Q32" s="396" t="str">
        <f t="shared" si="0"/>
        <v>Rolinettes ChocoNoisette</v>
      </c>
      <c r="R32" s="396"/>
      <c r="S32" s="103"/>
      <c r="T32" s="103">
        <v>2</v>
      </c>
      <c r="U32" s="103"/>
      <c r="V32" s="103"/>
      <c r="W32" s="103">
        <v>2</v>
      </c>
      <c r="X32" s="103">
        <v>1</v>
      </c>
      <c r="Y32" s="103"/>
      <c r="Z32" s="103"/>
      <c r="AA32" s="103"/>
      <c r="AB32" s="105"/>
      <c r="AC32" s="62">
        <f t="shared" si="1"/>
        <v>510</v>
      </c>
      <c r="AD32" s="136" t="str">
        <f t="shared" si="1"/>
        <v>Rolinettes ChocoNoisette</v>
      </c>
      <c r="AE32" s="394">
        <f t="shared" si="33"/>
        <v>6</v>
      </c>
      <c r="AF32" s="395"/>
      <c r="AG32" s="108">
        <f t="shared" si="16"/>
        <v>69</v>
      </c>
      <c r="AH32" s="109"/>
      <c r="AI32" s="17"/>
      <c r="AJ32" s="17"/>
      <c r="AL32" s="62">
        <f t="shared" si="34"/>
        <v>510</v>
      </c>
      <c r="AM32" s="111" t="str">
        <f t="shared" si="17"/>
        <v>Rolinettes ChocoNoisette</v>
      </c>
      <c r="AN32" s="101">
        <f t="shared" si="18"/>
        <v>11.5</v>
      </c>
      <c r="AO32" s="102">
        <v>2</v>
      </c>
      <c r="AP32" s="103">
        <v>1</v>
      </c>
      <c r="AQ32" s="103"/>
      <c r="AR32" s="103"/>
      <c r="AS32" s="103">
        <v>2</v>
      </c>
      <c r="AT32" s="103"/>
      <c r="AU32" s="103">
        <v>1</v>
      </c>
      <c r="AV32" s="103"/>
      <c r="AW32" s="103">
        <v>4</v>
      </c>
      <c r="AX32" s="103"/>
      <c r="AY32" s="396" t="str">
        <f t="shared" si="3"/>
        <v>Rolinettes ChocoNoisette</v>
      </c>
      <c r="AZ32" s="396"/>
      <c r="BA32" s="103">
        <v>1</v>
      </c>
      <c r="BB32" s="103"/>
      <c r="BC32" s="103"/>
      <c r="BD32" s="103"/>
      <c r="BE32" s="103"/>
      <c r="BF32" s="103"/>
      <c r="BG32" s="103">
        <v>1</v>
      </c>
      <c r="BH32" s="103">
        <v>1</v>
      </c>
      <c r="BI32" s="103"/>
      <c r="BJ32" s="105"/>
      <c r="BK32" s="62">
        <f t="shared" si="4"/>
        <v>510</v>
      </c>
      <c r="BL32" s="136" t="str">
        <f t="shared" si="5"/>
        <v>Rolinettes ChocoNoisette</v>
      </c>
      <c r="BM32" s="394">
        <f t="shared" si="35"/>
        <v>13</v>
      </c>
      <c r="BN32" s="395"/>
      <c r="BO32" s="107">
        <f t="shared" si="19"/>
        <v>19</v>
      </c>
      <c r="BP32" s="108">
        <f t="shared" si="20"/>
        <v>218.5</v>
      </c>
      <c r="BQ32" s="19"/>
      <c r="BR32" s="17"/>
      <c r="BS32" s="17"/>
      <c r="BT32" s="17"/>
      <c r="BU32" s="62">
        <f t="shared" si="36"/>
        <v>510</v>
      </c>
      <c r="BV32" s="111" t="str">
        <f t="shared" si="21"/>
        <v>Rolinettes ChocoNoisette</v>
      </c>
      <c r="BW32" s="101">
        <f t="shared" si="22"/>
        <v>11.5</v>
      </c>
      <c r="BX32" s="102"/>
      <c r="BY32" s="103"/>
      <c r="BZ32" s="103"/>
      <c r="CA32" s="103"/>
      <c r="CB32" s="103"/>
      <c r="CC32" s="103"/>
      <c r="CD32" s="103"/>
      <c r="CE32" s="103"/>
      <c r="CF32" s="103"/>
      <c r="CG32" s="103"/>
      <c r="CH32" s="396" t="str">
        <f t="shared" si="7"/>
        <v>Rolinettes ChocoNoisette</v>
      </c>
      <c r="CI32" s="396"/>
      <c r="CJ32" s="103"/>
      <c r="CK32" s="103"/>
      <c r="CL32" s="103"/>
      <c r="CM32" s="103"/>
      <c r="CN32" s="103"/>
      <c r="CO32" s="103"/>
      <c r="CP32" s="103"/>
      <c r="CQ32" s="103"/>
      <c r="CR32" s="103"/>
      <c r="CS32" s="105"/>
      <c r="CT32" s="62">
        <f t="shared" si="8"/>
        <v>510</v>
      </c>
      <c r="CU32" s="136" t="str">
        <f t="shared" si="9"/>
        <v>Rolinettes ChocoNoisette</v>
      </c>
      <c r="CV32" s="394">
        <f t="shared" si="37"/>
        <v>0</v>
      </c>
      <c r="CW32" s="395"/>
      <c r="CX32" s="107">
        <f t="shared" si="23"/>
        <v>19</v>
      </c>
      <c r="CY32" s="108">
        <f t="shared" si="24"/>
        <v>218.5</v>
      </c>
      <c r="CZ32" s="19"/>
      <c r="DA32" s="17"/>
      <c r="DB32" s="17"/>
      <c r="DC32" s="62">
        <f t="shared" si="38"/>
        <v>510</v>
      </c>
      <c r="DD32" s="111" t="str">
        <f t="shared" si="25"/>
        <v>Rolinettes ChocoNoisette</v>
      </c>
      <c r="DE32" s="101">
        <f t="shared" si="26"/>
        <v>11.5</v>
      </c>
      <c r="DF32" s="102"/>
      <c r="DG32" s="103"/>
      <c r="DH32" s="103"/>
      <c r="DI32" s="103"/>
      <c r="DJ32" s="103"/>
      <c r="DK32" s="103"/>
      <c r="DL32" s="103"/>
      <c r="DM32" s="103"/>
      <c r="DN32" s="103"/>
      <c r="DO32" s="103"/>
      <c r="DP32" s="396" t="str">
        <f t="shared" si="10"/>
        <v>Rolinettes ChocoNoisette</v>
      </c>
      <c r="DQ32" s="396"/>
      <c r="DR32" s="103"/>
      <c r="DS32" s="103"/>
      <c r="DT32" s="103"/>
      <c r="DU32" s="103"/>
      <c r="DV32" s="103"/>
      <c r="DW32" s="103"/>
      <c r="DX32" s="103"/>
      <c r="DY32" s="103"/>
      <c r="DZ32" s="103"/>
      <c r="EA32" s="105"/>
      <c r="EB32" s="62">
        <f t="shared" si="11"/>
        <v>510</v>
      </c>
      <c r="EC32" s="136" t="str">
        <f t="shared" si="12"/>
        <v>Rolinettes ChocoNoisette</v>
      </c>
      <c r="ED32" s="394">
        <f t="shared" si="39"/>
        <v>0</v>
      </c>
      <c r="EE32" s="395"/>
      <c r="EF32" s="107">
        <f t="shared" si="27"/>
        <v>19</v>
      </c>
      <c r="EG32" s="108">
        <f t="shared" si="28"/>
        <v>218.5</v>
      </c>
      <c r="EH32" s="19"/>
      <c r="EI32" s="17"/>
      <c r="EK32" s="62">
        <f t="shared" si="40"/>
        <v>510</v>
      </c>
      <c r="EL32" s="111" t="str">
        <f t="shared" si="29"/>
        <v>Rolinettes ChocoNoisette</v>
      </c>
      <c r="EM32" s="101">
        <f t="shared" si="30"/>
        <v>11.5</v>
      </c>
      <c r="EN32" s="102"/>
      <c r="EO32" s="103"/>
      <c r="EP32" s="103"/>
      <c r="EQ32" s="103"/>
      <c r="ER32" s="103"/>
      <c r="ES32" s="103"/>
      <c r="ET32" s="103"/>
      <c r="EU32" s="103"/>
      <c r="EV32" s="103"/>
      <c r="EW32" s="103"/>
      <c r="EX32" s="396" t="str">
        <f t="shared" si="13"/>
        <v>Rolinettes ChocoNoisette</v>
      </c>
      <c r="EY32" s="396"/>
      <c r="EZ32" s="103"/>
      <c r="FA32" s="103"/>
      <c r="FB32" s="103"/>
      <c r="FC32" s="103"/>
      <c r="FD32" s="103"/>
      <c r="FE32" s="103"/>
      <c r="FF32" s="103"/>
      <c r="FG32" s="103"/>
      <c r="FH32" s="103"/>
      <c r="FI32" s="105"/>
      <c r="FJ32" s="62">
        <f t="shared" si="14"/>
        <v>510</v>
      </c>
      <c r="FK32" s="136" t="str">
        <f t="shared" si="15"/>
        <v>Rolinettes ChocoNoisette</v>
      </c>
      <c r="FL32" s="394">
        <f t="shared" si="41"/>
        <v>0</v>
      </c>
      <c r="FM32" s="395"/>
      <c r="FN32" s="107">
        <f t="shared" si="31"/>
        <v>19</v>
      </c>
      <c r="FO32" s="108">
        <f t="shared" si="32"/>
        <v>218.5</v>
      </c>
      <c r="FP32" s="19"/>
      <c r="FQ32" s="17"/>
      <c r="FR32" s="17"/>
    </row>
    <row r="33" spans="4:174" ht="24" customHeight="1">
      <c r="D33" s="43">
        <v>520</v>
      </c>
      <c r="E33" s="92" t="s">
        <v>57</v>
      </c>
      <c r="F33" s="93">
        <v>10.8</v>
      </c>
      <c r="G33" s="94"/>
      <c r="H33" s="95"/>
      <c r="I33" s="95"/>
      <c r="J33" s="95"/>
      <c r="K33" s="95"/>
      <c r="L33" s="95"/>
      <c r="M33" s="95"/>
      <c r="N33" s="95"/>
      <c r="O33" s="95"/>
      <c r="P33" s="95"/>
      <c r="Q33" s="393" t="str">
        <f t="shared" si="0"/>
        <v>Sablés Viennois</v>
      </c>
      <c r="R33" s="393"/>
      <c r="S33" s="95"/>
      <c r="T33" s="95"/>
      <c r="U33" s="95"/>
      <c r="V33" s="95"/>
      <c r="W33" s="95">
        <v>1</v>
      </c>
      <c r="X33" s="95"/>
      <c r="Y33" s="95"/>
      <c r="Z33" s="95"/>
      <c r="AA33" s="95"/>
      <c r="AB33" s="96"/>
      <c r="AC33" s="43">
        <f t="shared" si="1"/>
        <v>520</v>
      </c>
      <c r="AD33" s="97" t="str">
        <f t="shared" si="1"/>
        <v>Sablés Viennois</v>
      </c>
      <c r="AE33" s="385">
        <f t="shared" si="33"/>
        <v>1</v>
      </c>
      <c r="AF33" s="386"/>
      <c r="AG33" s="98">
        <f t="shared" si="16"/>
        <v>10.8</v>
      </c>
      <c r="AH33" s="99"/>
      <c r="AI33" s="17"/>
      <c r="AJ33" s="17"/>
      <c r="AL33" s="43">
        <f t="shared" si="34"/>
        <v>520</v>
      </c>
      <c r="AM33" s="92" t="str">
        <f t="shared" si="17"/>
        <v>Sablés Viennois</v>
      </c>
      <c r="AN33" s="93">
        <f t="shared" si="18"/>
        <v>10.8</v>
      </c>
      <c r="AO33" s="94"/>
      <c r="AP33" s="95"/>
      <c r="AQ33" s="95"/>
      <c r="AR33" s="95"/>
      <c r="AS33" s="95"/>
      <c r="AT33" s="95"/>
      <c r="AU33" s="95"/>
      <c r="AV33" s="95"/>
      <c r="AW33" s="95"/>
      <c r="AX33" s="95"/>
      <c r="AY33" s="393" t="str">
        <f t="shared" si="3"/>
        <v>Sablés Viennois</v>
      </c>
      <c r="AZ33" s="393"/>
      <c r="BA33" s="95"/>
      <c r="BB33" s="95"/>
      <c r="BC33" s="95"/>
      <c r="BD33" s="95"/>
      <c r="BE33" s="95"/>
      <c r="BF33" s="95"/>
      <c r="BG33" s="95"/>
      <c r="BH33" s="95"/>
      <c r="BI33" s="95"/>
      <c r="BJ33" s="96"/>
      <c r="BK33" s="43">
        <f t="shared" si="4"/>
        <v>520</v>
      </c>
      <c r="BL33" s="97" t="str">
        <f t="shared" si="5"/>
        <v>Sablés Viennois</v>
      </c>
      <c r="BM33" s="385">
        <f t="shared" si="35"/>
        <v>0</v>
      </c>
      <c r="BN33" s="386"/>
      <c r="BO33" s="110">
        <f t="shared" si="19"/>
        <v>1</v>
      </c>
      <c r="BP33" s="98">
        <f t="shared" si="20"/>
        <v>10.8</v>
      </c>
      <c r="BQ33" s="21"/>
      <c r="BR33" s="17"/>
      <c r="BS33" s="17"/>
      <c r="BT33" s="17"/>
      <c r="BU33" s="43">
        <f t="shared" si="36"/>
        <v>520</v>
      </c>
      <c r="BV33" s="92" t="str">
        <f t="shared" si="21"/>
        <v>Sablés Viennois</v>
      </c>
      <c r="BW33" s="93">
        <f t="shared" si="22"/>
        <v>10.8</v>
      </c>
      <c r="BX33" s="94"/>
      <c r="BY33" s="95"/>
      <c r="BZ33" s="95"/>
      <c r="CA33" s="95"/>
      <c r="CB33" s="95"/>
      <c r="CC33" s="95"/>
      <c r="CD33" s="95"/>
      <c r="CE33" s="95"/>
      <c r="CF33" s="95"/>
      <c r="CG33" s="95"/>
      <c r="CH33" s="393" t="str">
        <f t="shared" si="7"/>
        <v>Sablés Viennois</v>
      </c>
      <c r="CI33" s="393"/>
      <c r="CJ33" s="95"/>
      <c r="CK33" s="95"/>
      <c r="CL33" s="95"/>
      <c r="CM33" s="95"/>
      <c r="CN33" s="95"/>
      <c r="CO33" s="95"/>
      <c r="CP33" s="95"/>
      <c r="CQ33" s="95"/>
      <c r="CR33" s="95"/>
      <c r="CS33" s="96"/>
      <c r="CT33" s="43">
        <f t="shared" si="8"/>
        <v>520</v>
      </c>
      <c r="CU33" s="97" t="str">
        <f t="shared" si="9"/>
        <v>Sablés Viennois</v>
      </c>
      <c r="CV33" s="385">
        <f t="shared" si="37"/>
        <v>0</v>
      </c>
      <c r="CW33" s="386"/>
      <c r="CX33" s="110">
        <f t="shared" si="23"/>
        <v>1</v>
      </c>
      <c r="CY33" s="98">
        <f t="shared" si="24"/>
        <v>10.8</v>
      </c>
      <c r="CZ33" s="21"/>
      <c r="DA33" s="17"/>
      <c r="DB33" s="17"/>
      <c r="DC33" s="43">
        <f t="shared" si="38"/>
        <v>520</v>
      </c>
      <c r="DD33" s="92" t="str">
        <f t="shared" si="25"/>
        <v>Sablés Viennois</v>
      </c>
      <c r="DE33" s="93">
        <f t="shared" si="26"/>
        <v>10.8</v>
      </c>
      <c r="DF33" s="94"/>
      <c r="DG33" s="95"/>
      <c r="DH33" s="95"/>
      <c r="DI33" s="95"/>
      <c r="DJ33" s="95"/>
      <c r="DK33" s="95"/>
      <c r="DL33" s="95"/>
      <c r="DM33" s="95"/>
      <c r="DN33" s="95"/>
      <c r="DO33" s="95"/>
      <c r="DP33" s="393" t="str">
        <f t="shared" si="10"/>
        <v>Sablés Viennois</v>
      </c>
      <c r="DQ33" s="393"/>
      <c r="DR33" s="95"/>
      <c r="DS33" s="95"/>
      <c r="DT33" s="95"/>
      <c r="DU33" s="95"/>
      <c r="DV33" s="95"/>
      <c r="DW33" s="95"/>
      <c r="DX33" s="95"/>
      <c r="DY33" s="95"/>
      <c r="DZ33" s="95"/>
      <c r="EA33" s="96"/>
      <c r="EB33" s="43">
        <f t="shared" si="11"/>
        <v>520</v>
      </c>
      <c r="EC33" s="97" t="str">
        <f t="shared" si="12"/>
        <v>Sablés Viennois</v>
      </c>
      <c r="ED33" s="385">
        <f t="shared" si="39"/>
        <v>0</v>
      </c>
      <c r="EE33" s="386"/>
      <c r="EF33" s="110">
        <f t="shared" si="27"/>
        <v>1</v>
      </c>
      <c r="EG33" s="98">
        <f t="shared" si="28"/>
        <v>10.8</v>
      </c>
      <c r="EH33" s="21"/>
      <c r="EI33" s="17"/>
      <c r="EK33" s="43">
        <f t="shared" si="40"/>
        <v>520</v>
      </c>
      <c r="EL33" s="92" t="str">
        <f t="shared" si="29"/>
        <v>Sablés Viennois</v>
      </c>
      <c r="EM33" s="93">
        <f t="shared" si="30"/>
        <v>10.8</v>
      </c>
      <c r="EN33" s="94"/>
      <c r="EO33" s="95"/>
      <c r="EP33" s="95"/>
      <c r="EQ33" s="95"/>
      <c r="ER33" s="95"/>
      <c r="ES33" s="95"/>
      <c r="ET33" s="95"/>
      <c r="EU33" s="95"/>
      <c r="EV33" s="95"/>
      <c r="EW33" s="95"/>
      <c r="EX33" s="393" t="str">
        <f t="shared" si="13"/>
        <v>Sablés Viennois</v>
      </c>
      <c r="EY33" s="393"/>
      <c r="EZ33" s="95"/>
      <c r="FA33" s="95"/>
      <c r="FB33" s="95"/>
      <c r="FC33" s="95"/>
      <c r="FD33" s="95"/>
      <c r="FE33" s="95"/>
      <c r="FF33" s="95"/>
      <c r="FG33" s="95"/>
      <c r="FH33" s="95"/>
      <c r="FI33" s="96"/>
      <c r="FJ33" s="43">
        <f t="shared" si="14"/>
        <v>520</v>
      </c>
      <c r="FK33" s="97" t="str">
        <f t="shared" si="15"/>
        <v>Sablés Viennois</v>
      </c>
      <c r="FL33" s="385">
        <f t="shared" si="41"/>
        <v>0</v>
      </c>
      <c r="FM33" s="386"/>
      <c r="FN33" s="110">
        <f t="shared" si="31"/>
        <v>1</v>
      </c>
      <c r="FO33" s="98">
        <f t="shared" si="32"/>
        <v>10.8</v>
      </c>
      <c r="FP33" s="21"/>
      <c r="FQ33" s="17"/>
      <c r="FR33" s="17"/>
    </row>
    <row r="34" spans="4:174" s="223" customFormat="1" ht="24" customHeight="1">
      <c r="D34" s="249">
        <v>525</v>
      </c>
      <c r="E34" s="250" t="s">
        <v>110</v>
      </c>
      <c r="F34" s="101">
        <v>10.6</v>
      </c>
      <c r="G34" s="251"/>
      <c r="H34" s="252"/>
      <c r="I34" s="252"/>
      <c r="J34" s="252"/>
      <c r="K34" s="252"/>
      <c r="L34" s="252"/>
      <c r="M34" s="252"/>
      <c r="N34" s="252">
        <v>1</v>
      </c>
      <c r="O34" s="252"/>
      <c r="P34" s="252"/>
      <c r="Q34" s="430" t="str">
        <f>E34</f>
        <v>P'tit Dej Choco</v>
      </c>
      <c r="R34" s="431"/>
      <c r="S34" s="252"/>
      <c r="T34" s="252"/>
      <c r="U34" s="252"/>
      <c r="V34" s="252"/>
      <c r="W34" s="252"/>
      <c r="X34" s="252"/>
      <c r="Y34" s="252"/>
      <c r="Z34" s="252"/>
      <c r="AA34" s="252"/>
      <c r="AB34" s="253"/>
      <c r="AC34" s="249">
        <f t="shared" si="1"/>
        <v>525</v>
      </c>
      <c r="AD34" s="254" t="str">
        <f t="shared" si="1"/>
        <v>P'tit Dej Choco</v>
      </c>
      <c r="AE34" s="477">
        <f>SUM(S34:AB34,G34:P34)</f>
        <v>1</v>
      </c>
      <c r="AF34" s="395"/>
      <c r="AG34" s="255">
        <f t="shared" si="16"/>
        <v>10.6</v>
      </c>
      <c r="AH34" s="256"/>
      <c r="AI34" s="222"/>
      <c r="AJ34" s="222"/>
      <c r="AL34" s="249">
        <f t="shared" si="34"/>
        <v>525</v>
      </c>
      <c r="AM34" s="250" t="str">
        <f t="shared" si="17"/>
        <v>P'tit Dej Choco</v>
      </c>
      <c r="AN34" s="101">
        <f t="shared" si="18"/>
        <v>10.6</v>
      </c>
      <c r="AO34" s="251"/>
      <c r="AP34" s="252"/>
      <c r="AQ34" s="252"/>
      <c r="AR34" s="252"/>
      <c r="AS34" s="252"/>
      <c r="AT34" s="252"/>
      <c r="AU34" s="252"/>
      <c r="AV34" s="252"/>
      <c r="AW34" s="252"/>
      <c r="AX34" s="252"/>
      <c r="AY34" s="430" t="str">
        <f>AM34</f>
        <v>P'tit Dej Choco</v>
      </c>
      <c r="AZ34" s="431"/>
      <c r="BA34" s="252"/>
      <c r="BB34" s="252"/>
      <c r="BC34" s="252"/>
      <c r="BD34" s="252"/>
      <c r="BE34" s="252"/>
      <c r="BF34" s="252"/>
      <c r="BG34" s="252"/>
      <c r="BH34" s="252"/>
      <c r="BI34" s="252"/>
      <c r="BJ34" s="253">
        <v>1</v>
      </c>
      <c r="BK34" s="249">
        <f>AL34</f>
        <v>525</v>
      </c>
      <c r="BL34" s="254" t="str">
        <f t="shared" si="5"/>
        <v>P'tit Dej Choco</v>
      </c>
      <c r="BM34" s="394">
        <f t="shared" ref="BM34" si="49">SUM(BA34:BJ34,AO34:AX34)</f>
        <v>1</v>
      </c>
      <c r="BN34" s="395"/>
      <c r="BO34" s="107">
        <f t="shared" ref="BO34" si="50">BM34+AE34</f>
        <v>2</v>
      </c>
      <c r="BP34" s="108">
        <f t="shared" ref="BP34" si="51">BO34*AN34</f>
        <v>21.2</v>
      </c>
      <c r="BQ34" s="256"/>
      <c r="BR34" s="222"/>
      <c r="BS34" s="222"/>
      <c r="BT34" s="222"/>
      <c r="BU34" s="249">
        <f t="shared" si="36"/>
        <v>525</v>
      </c>
      <c r="BV34" s="250" t="str">
        <f t="shared" si="21"/>
        <v>P'tit Dej Choco</v>
      </c>
      <c r="BW34" s="101">
        <f t="shared" si="22"/>
        <v>10.6</v>
      </c>
      <c r="BX34" s="251"/>
      <c r="BY34" s="252"/>
      <c r="BZ34" s="252"/>
      <c r="CA34" s="252"/>
      <c r="CB34" s="252"/>
      <c r="CC34" s="252"/>
      <c r="CD34" s="252"/>
      <c r="CE34" s="252"/>
      <c r="CF34" s="252"/>
      <c r="CG34" s="252"/>
      <c r="CH34" s="430" t="str">
        <f>BV34</f>
        <v>P'tit Dej Choco</v>
      </c>
      <c r="CI34" s="431"/>
      <c r="CJ34" s="252"/>
      <c r="CK34" s="252"/>
      <c r="CL34" s="252"/>
      <c r="CM34" s="252"/>
      <c r="CN34" s="252"/>
      <c r="CO34" s="252"/>
      <c r="CP34" s="252"/>
      <c r="CQ34" s="252"/>
      <c r="CR34" s="252"/>
      <c r="CS34" s="253"/>
      <c r="CT34" s="249">
        <f>BU34</f>
        <v>525</v>
      </c>
      <c r="CU34" s="254" t="str">
        <f t="shared" si="9"/>
        <v>P'tit Dej Choco</v>
      </c>
      <c r="CV34" s="394">
        <f t="shared" ref="CV34" si="52">SUM(CJ34:CS34,BX34:CG34)</f>
        <v>0</v>
      </c>
      <c r="CW34" s="395"/>
      <c r="CX34" s="107">
        <f t="shared" ref="CX34" si="53">AE34+BM34+CV34</f>
        <v>2</v>
      </c>
      <c r="CY34" s="108">
        <f t="shared" ref="CY34" si="54">BW34*CX34</f>
        <v>21.2</v>
      </c>
      <c r="CZ34" s="256"/>
      <c r="DA34" s="222"/>
      <c r="DB34" s="222"/>
      <c r="DC34" s="249">
        <f t="shared" si="38"/>
        <v>525</v>
      </c>
      <c r="DD34" s="250" t="str">
        <f t="shared" si="25"/>
        <v>P'tit Dej Choco</v>
      </c>
      <c r="DE34" s="101">
        <f t="shared" si="26"/>
        <v>10.6</v>
      </c>
      <c r="DF34" s="251"/>
      <c r="DG34" s="252"/>
      <c r="DH34" s="252"/>
      <c r="DI34" s="252"/>
      <c r="DJ34" s="252"/>
      <c r="DK34" s="252"/>
      <c r="DL34" s="252"/>
      <c r="DM34" s="252"/>
      <c r="DN34" s="252"/>
      <c r="DO34" s="252"/>
      <c r="DP34" s="430" t="str">
        <f>DD34</f>
        <v>P'tit Dej Choco</v>
      </c>
      <c r="DQ34" s="431"/>
      <c r="DR34" s="252"/>
      <c r="DS34" s="252"/>
      <c r="DT34" s="252"/>
      <c r="DU34" s="252"/>
      <c r="DV34" s="252"/>
      <c r="DW34" s="252"/>
      <c r="DX34" s="252"/>
      <c r="DY34" s="252"/>
      <c r="DZ34" s="252"/>
      <c r="EA34" s="253"/>
      <c r="EB34" s="249">
        <f>DC34</f>
        <v>525</v>
      </c>
      <c r="EC34" s="254" t="str">
        <f t="shared" si="12"/>
        <v>P'tit Dej Choco</v>
      </c>
      <c r="ED34" s="394">
        <f t="shared" ref="ED34" si="55">SUM(DR34:EA34,DF34:DO34)</f>
        <v>0</v>
      </c>
      <c r="EE34" s="395"/>
      <c r="EF34" s="107">
        <f t="shared" si="27"/>
        <v>2</v>
      </c>
      <c r="EG34" s="108">
        <f t="shared" ref="EG34" si="56">DE34*EF34</f>
        <v>21.2</v>
      </c>
      <c r="EH34" s="256"/>
      <c r="EI34" s="222"/>
      <c r="EK34" s="249">
        <f t="shared" si="40"/>
        <v>525</v>
      </c>
      <c r="EL34" s="250" t="str">
        <f t="shared" si="29"/>
        <v>P'tit Dej Choco</v>
      </c>
      <c r="EM34" s="101">
        <f t="shared" si="30"/>
        <v>10.6</v>
      </c>
      <c r="EN34" s="251"/>
      <c r="EO34" s="252"/>
      <c r="EP34" s="252"/>
      <c r="EQ34" s="252"/>
      <c r="ER34" s="252"/>
      <c r="ES34" s="252"/>
      <c r="ET34" s="252"/>
      <c r="EU34" s="252"/>
      <c r="EV34" s="252"/>
      <c r="EW34" s="252"/>
      <c r="EX34" s="430" t="str">
        <f>EL34</f>
        <v>P'tit Dej Choco</v>
      </c>
      <c r="EY34" s="431"/>
      <c r="EZ34" s="252"/>
      <c r="FA34" s="252"/>
      <c r="FB34" s="252"/>
      <c r="FC34" s="252"/>
      <c r="FD34" s="252"/>
      <c r="FE34" s="252"/>
      <c r="FF34" s="252"/>
      <c r="FG34" s="252"/>
      <c r="FH34" s="252"/>
      <c r="FI34" s="253"/>
      <c r="FJ34" s="249">
        <f>EK34</f>
        <v>525</v>
      </c>
      <c r="FK34" s="254" t="str">
        <f t="shared" si="15"/>
        <v>P'tit Dej Choco</v>
      </c>
      <c r="FL34" s="394">
        <f t="shared" ref="FL34" si="57">SUM(EZ34:FI34,EN34:EW34)</f>
        <v>0</v>
      </c>
      <c r="FM34" s="395"/>
      <c r="FN34" s="107">
        <f t="shared" si="31"/>
        <v>2</v>
      </c>
      <c r="FO34" s="108">
        <f t="shared" ref="FO34" si="58">FN34*EM34</f>
        <v>21.2</v>
      </c>
      <c r="FP34" s="256"/>
      <c r="FQ34" s="222"/>
      <c r="FR34" s="222"/>
    </row>
    <row r="35" spans="4:174" ht="24" customHeight="1">
      <c r="D35" s="225">
        <v>530</v>
      </c>
      <c r="E35" s="226" t="s">
        <v>58</v>
      </c>
      <c r="F35" s="227">
        <v>8.9</v>
      </c>
      <c r="G35" s="228"/>
      <c r="H35" s="229"/>
      <c r="I35" s="229">
        <v>1</v>
      </c>
      <c r="J35" s="229"/>
      <c r="K35" s="229">
        <v>1</v>
      </c>
      <c r="L35" s="229"/>
      <c r="M35" s="229">
        <v>2</v>
      </c>
      <c r="N35" s="229"/>
      <c r="O35" s="229"/>
      <c r="P35" s="229">
        <v>2</v>
      </c>
      <c r="Q35" s="397" t="str">
        <f t="shared" si="0"/>
        <v>Brins Framboise</v>
      </c>
      <c r="R35" s="397"/>
      <c r="S35" s="229"/>
      <c r="T35" s="229"/>
      <c r="U35" s="229">
        <v>2</v>
      </c>
      <c r="V35" s="229"/>
      <c r="W35" s="229"/>
      <c r="X35" s="229"/>
      <c r="Y35" s="229"/>
      <c r="Z35" s="229"/>
      <c r="AA35" s="229"/>
      <c r="AB35" s="230"/>
      <c r="AC35" s="225">
        <f t="shared" si="1"/>
        <v>530</v>
      </c>
      <c r="AD35" s="231" t="str">
        <f t="shared" si="1"/>
        <v>Brins Framboise</v>
      </c>
      <c r="AE35" s="398">
        <f t="shared" si="33"/>
        <v>8</v>
      </c>
      <c r="AF35" s="399"/>
      <c r="AG35" s="187">
        <f t="shared" si="16"/>
        <v>71.2</v>
      </c>
      <c r="AH35" s="232"/>
      <c r="AI35" s="17"/>
      <c r="AJ35" s="17"/>
      <c r="AL35" s="43">
        <f t="shared" si="34"/>
        <v>530</v>
      </c>
      <c r="AM35" s="226" t="str">
        <f t="shared" si="17"/>
        <v>Brins Framboise</v>
      </c>
      <c r="AN35" s="227">
        <f t="shared" si="18"/>
        <v>8.9</v>
      </c>
      <c r="AO35" s="228">
        <v>2</v>
      </c>
      <c r="AP35" s="229"/>
      <c r="AQ35" s="229"/>
      <c r="AR35" s="229">
        <v>1</v>
      </c>
      <c r="AS35" s="229"/>
      <c r="AT35" s="229"/>
      <c r="AU35" s="229">
        <v>1</v>
      </c>
      <c r="AV35" s="229"/>
      <c r="AW35" s="229"/>
      <c r="AX35" s="229"/>
      <c r="AY35" s="397" t="str">
        <f t="shared" si="3"/>
        <v>Brins Framboise</v>
      </c>
      <c r="AZ35" s="397"/>
      <c r="BA35" s="229"/>
      <c r="BB35" s="229"/>
      <c r="BC35" s="229"/>
      <c r="BD35" s="229">
        <v>1</v>
      </c>
      <c r="BE35" s="229"/>
      <c r="BF35" s="229"/>
      <c r="BG35" s="229"/>
      <c r="BH35" s="229"/>
      <c r="BI35" s="229"/>
      <c r="BJ35" s="230"/>
      <c r="BK35" s="225">
        <f t="shared" si="4"/>
        <v>530</v>
      </c>
      <c r="BL35" s="231" t="str">
        <f t="shared" si="5"/>
        <v>Brins Framboise</v>
      </c>
      <c r="BM35" s="398">
        <f t="shared" si="35"/>
        <v>5</v>
      </c>
      <c r="BN35" s="399"/>
      <c r="BO35" s="186">
        <f t="shared" si="19"/>
        <v>13</v>
      </c>
      <c r="BP35" s="187">
        <f t="shared" si="20"/>
        <v>115.7</v>
      </c>
      <c r="BQ35" s="66"/>
      <c r="BR35" s="17"/>
      <c r="BS35" s="17"/>
      <c r="BT35" s="17"/>
      <c r="BU35" s="43">
        <f t="shared" si="36"/>
        <v>530</v>
      </c>
      <c r="BV35" s="226" t="str">
        <f t="shared" si="21"/>
        <v>Brins Framboise</v>
      </c>
      <c r="BW35" s="227">
        <f t="shared" si="22"/>
        <v>8.9</v>
      </c>
      <c r="BX35" s="228"/>
      <c r="BY35" s="229"/>
      <c r="BZ35" s="229"/>
      <c r="CA35" s="229"/>
      <c r="CB35" s="229"/>
      <c r="CC35" s="229"/>
      <c r="CD35" s="229"/>
      <c r="CE35" s="229"/>
      <c r="CF35" s="229"/>
      <c r="CG35" s="229"/>
      <c r="CH35" s="397" t="str">
        <f t="shared" si="7"/>
        <v>Brins Framboise</v>
      </c>
      <c r="CI35" s="397"/>
      <c r="CJ35" s="229"/>
      <c r="CK35" s="229"/>
      <c r="CL35" s="229"/>
      <c r="CM35" s="229"/>
      <c r="CN35" s="229"/>
      <c r="CO35" s="229"/>
      <c r="CP35" s="229"/>
      <c r="CQ35" s="229"/>
      <c r="CR35" s="229"/>
      <c r="CS35" s="230"/>
      <c r="CT35" s="225">
        <f t="shared" si="8"/>
        <v>530</v>
      </c>
      <c r="CU35" s="231" t="str">
        <f t="shared" si="9"/>
        <v>Brins Framboise</v>
      </c>
      <c r="CV35" s="398">
        <f t="shared" si="37"/>
        <v>0</v>
      </c>
      <c r="CW35" s="399"/>
      <c r="CX35" s="186">
        <f t="shared" si="23"/>
        <v>13</v>
      </c>
      <c r="CY35" s="187">
        <f t="shared" si="24"/>
        <v>115.7</v>
      </c>
      <c r="CZ35" s="66"/>
      <c r="DA35" s="17"/>
      <c r="DB35" s="17"/>
      <c r="DC35" s="43">
        <f t="shared" si="38"/>
        <v>530</v>
      </c>
      <c r="DD35" s="226" t="str">
        <f t="shared" si="25"/>
        <v>Brins Framboise</v>
      </c>
      <c r="DE35" s="227">
        <f t="shared" si="26"/>
        <v>8.9</v>
      </c>
      <c r="DF35" s="228"/>
      <c r="DG35" s="229"/>
      <c r="DH35" s="229"/>
      <c r="DI35" s="229"/>
      <c r="DJ35" s="229"/>
      <c r="DK35" s="229"/>
      <c r="DL35" s="229"/>
      <c r="DM35" s="229"/>
      <c r="DN35" s="229"/>
      <c r="DO35" s="229"/>
      <c r="DP35" s="397" t="str">
        <f t="shared" si="10"/>
        <v>Brins Framboise</v>
      </c>
      <c r="DQ35" s="397"/>
      <c r="DR35" s="229"/>
      <c r="DS35" s="229"/>
      <c r="DT35" s="229"/>
      <c r="DU35" s="229"/>
      <c r="DV35" s="229"/>
      <c r="DW35" s="229"/>
      <c r="DX35" s="229"/>
      <c r="DY35" s="229"/>
      <c r="DZ35" s="229"/>
      <c r="EA35" s="230"/>
      <c r="EB35" s="225">
        <f t="shared" si="11"/>
        <v>530</v>
      </c>
      <c r="EC35" s="231" t="str">
        <f t="shared" si="12"/>
        <v>Brins Framboise</v>
      </c>
      <c r="ED35" s="398">
        <f t="shared" si="39"/>
        <v>0</v>
      </c>
      <c r="EE35" s="399"/>
      <c r="EF35" s="186">
        <f t="shared" si="27"/>
        <v>13</v>
      </c>
      <c r="EG35" s="187">
        <f t="shared" si="28"/>
        <v>115.7</v>
      </c>
      <c r="EH35" s="66"/>
      <c r="EI35" s="17"/>
      <c r="EK35" s="43">
        <f t="shared" si="40"/>
        <v>530</v>
      </c>
      <c r="EL35" s="226" t="str">
        <f t="shared" si="29"/>
        <v>Brins Framboise</v>
      </c>
      <c r="EM35" s="227">
        <f t="shared" si="30"/>
        <v>8.9</v>
      </c>
      <c r="EN35" s="228"/>
      <c r="EO35" s="229"/>
      <c r="EP35" s="229"/>
      <c r="EQ35" s="229"/>
      <c r="ER35" s="229"/>
      <c r="ES35" s="229"/>
      <c r="ET35" s="229"/>
      <c r="EU35" s="229"/>
      <c r="EV35" s="229"/>
      <c r="EW35" s="229"/>
      <c r="EX35" s="397" t="str">
        <f t="shared" si="13"/>
        <v>Brins Framboise</v>
      </c>
      <c r="EY35" s="397"/>
      <c r="EZ35" s="229"/>
      <c r="FA35" s="229"/>
      <c r="FB35" s="229"/>
      <c r="FC35" s="229"/>
      <c r="FD35" s="229"/>
      <c r="FE35" s="229"/>
      <c r="FF35" s="229"/>
      <c r="FG35" s="229"/>
      <c r="FH35" s="229"/>
      <c r="FI35" s="230"/>
      <c r="FJ35" s="225">
        <f t="shared" si="14"/>
        <v>530</v>
      </c>
      <c r="FK35" s="231" t="str">
        <f t="shared" si="15"/>
        <v>Brins Framboise</v>
      </c>
      <c r="FL35" s="398">
        <f t="shared" si="41"/>
        <v>0</v>
      </c>
      <c r="FM35" s="399"/>
      <c r="FN35" s="186">
        <f t="shared" si="31"/>
        <v>13</v>
      </c>
      <c r="FO35" s="187">
        <f t="shared" si="32"/>
        <v>115.7</v>
      </c>
      <c r="FP35" s="66"/>
      <c r="FQ35" s="17"/>
      <c r="FR35" s="17"/>
    </row>
    <row r="36" spans="4:174" s="223" customFormat="1" ht="24" customHeight="1">
      <c r="D36" s="257">
        <v>590</v>
      </c>
      <c r="E36" s="258" t="s">
        <v>112</v>
      </c>
      <c r="F36" s="101">
        <v>12</v>
      </c>
      <c r="G36" s="259"/>
      <c r="H36" s="260"/>
      <c r="I36" s="260"/>
      <c r="J36" s="260"/>
      <c r="K36" s="260"/>
      <c r="L36" s="260"/>
      <c r="M36" s="260"/>
      <c r="N36" s="260"/>
      <c r="O36" s="260"/>
      <c r="P36" s="260">
        <v>1</v>
      </c>
      <c r="Q36" s="430" t="str">
        <f>E36</f>
        <v>Trésor NoisetteChoco</v>
      </c>
      <c r="R36" s="431"/>
      <c r="S36" s="260"/>
      <c r="T36" s="260">
        <v>1</v>
      </c>
      <c r="U36" s="260"/>
      <c r="V36" s="260"/>
      <c r="W36" s="260"/>
      <c r="X36" s="260"/>
      <c r="Y36" s="260"/>
      <c r="Z36" s="260"/>
      <c r="AA36" s="260"/>
      <c r="AB36" s="261"/>
      <c r="AC36" s="257">
        <f t="shared" si="1"/>
        <v>590</v>
      </c>
      <c r="AD36" s="262" t="str">
        <f t="shared" si="1"/>
        <v>Trésor NoisetteChoco</v>
      </c>
      <c r="AE36" s="477">
        <f>SUM(S36:AB36,G36:P36)</f>
        <v>2</v>
      </c>
      <c r="AF36" s="395"/>
      <c r="AG36" s="255">
        <f t="shared" si="16"/>
        <v>24</v>
      </c>
      <c r="AH36" s="263"/>
      <c r="AI36" s="222"/>
      <c r="AJ36" s="222"/>
      <c r="AL36" s="249">
        <f t="shared" si="34"/>
        <v>590</v>
      </c>
      <c r="AM36" s="258" t="str">
        <f t="shared" si="17"/>
        <v>Trésor NoisetteChoco</v>
      </c>
      <c r="AN36" s="101">
        <f t="shared" si="18"/>
        <v>12</v>
      </c>
      <c r="AO36" s="259"/>
      <c r="AP36" s="260"/>
      <c r="AQ36" s="260"/>
      <c r="AR36" s="260"/>
      <c r="AS36" s="260"/>
      <c r="AT36" s="260"/>
      <c r="AU36" s="260"/>
      <c r="AV36" s="260"/>
      <c r="AW36" s="260"/>
      <c r="AX36" s="260"/>
      <c r="AY36" s="430" t="str">
        <f>AM36</f>
        <v>Trésor NoisetteChoco</v>
      </c>
      <c r="AZ36" s="431"/>
      <c r="BA36" s="260"/>
      <c r="BB36" s="260"/>
      <c r="BC36" s="260"/>
      <c r="BD36" s="260"/>
      <c r="BE36" s="260"/>
      <c r="BF36" s="260"/>
      <c r="BG36" s="260">
        <v>1</v>
      </c>
      <c r="BH36" s="260"/>
      <c r="BI36" s="260"/>
      <c r="BJ36" s="261"/>
      <c r="BK36" s="257">
        <f>AL36</f>
        <v>590</v>
      </c>
      <c r="BL36" s="262" t="str">
        <f t="shared" si="5"/>
        <v>Trésor NoisetteChoco</v>
      </c>
      <c r="BM36" s="394">
        <f t="shared" ref="BM36" si="59">SUM(BA36:BJ36,AO36:AX36)</f>
        <v>1</v>
      </c>
      <c r="BN36" s="395"/>
      <c r="BO36" s="107">
        <f t="shared" ref="BO36" si="60">BM36+AE36</f>
        <v>3</v>
      </c>
      <c r="BP36" s="108">
        <f t="shared" ref="BP36" si="61">BO36*AN36</f>
        <v>36</v>
      </c>
      <c r="BQ36" s="263"/>
      <c r="BR36" s="222"/>
      <c r="BS36" s="222"/>
      <c r="BT36" s="222"/>
      <c r="BU36" s="249">
        <f t="shared" si="36"/>
        <v>590</v>
      </c>
      <c r="BV36" s="258" t="str">
        <f t="shared" si="21"/>
        <v>Trésor NoisetteChoco</v>
      </c>
      <c r="BW36" s="101">
        <f t="shared" si="22"/>
        <v>12</v>
      </c>
      <c r="BX36" s="259"/>
      <c r="BY36" s="260"/>
      <c r="BZ36" s="260"/>
      <c r="CA36" s="260"/>
      <c r="CB36" s="260"/>
      <c r="CC36" s="260"/>
      <c r="CD36" s="260"/>
      <c r="CE36" s="260"/>
      <c r="CF36" s="260"/>
      <c r="CG36" s="260"/>
      <c r="CH36" s="430" t="str">
        <f>BV36</f>
        <v>Trésor NoisetteChoco</v>
      </c>
      <c r="CI36" s="431"/>
      <c r="CJ36" s="260"/>
      <c r="CK36" s="260"/>
      <c r="CL36" s="260"/>
      <c r="CM36" s="260"/>
      <c r="CN36" s="260"/>
      <c r="CO36" s="260"/>
      <c r="CP36" s="260"/>
      <c r="CQ36" s="260"/>
      <c r="CR36" s="260"/>
      <c r="CS36" s="261"/>
      <c r="CT36" s="257">
        <f>BU36</f>
        <v>590</v>
      </c>
      <c r="CU36" s="262" t="str">
        <f t="shared" si="9"/>
        <v>Trésor NoisetteChoco</v>
      </c>
      <c r="CV36" s="394">
        <f t="shared" ref="CV36" si="62">SUM(CJ36:CS36,BX36:CG36)</f>
        <v>0</v>
      </c>
      <c r="CW36" s="395"/>
      <c r="CX36" s="107">
        <f t="shared" ref="CX36" si="63">AE36+BM36+CV36</f>
        <v>3</v>
      </c>
      <c r="CY36" s="108">
        <f t="shared" ref="CY36" si="64">BW36*CX36</f>
        <v>36</v>
      </c>
      <c r="CZ36" s="263"/>
      <c r="DA36" s="222"/>
      <c r="DB36" s="222"/>
      <c r="DC36" s="249">
        <f t="shared" si="38"/>
        <v>590</v>
      </c>
      <c r="DD36" s="258" t="str">
        <f t="shared" si="25"/>
        <v>Trésor NoisetteChoco</v>
      </c>
      <c r="DE36" s="101">
        <f t="shared" si="26"/>
        <v>12</v>
      </c>
      <c r="DF36" s="259"/>
      <c r="DG36" s="260"/>
      <c r="DH36" s="260"/>
      <c r="DI36" s="260"/>
      <c r="DJ36" s="260"/>
      <c r="DK36" s="260"/>
      <c r="DL36" s="260"/>
      <c r="DM36" s="260"/>
      <c r="DN36" s="260"/>
      <c r="DO36" s="260"/>
      <c r="DP36" s="430" t="str">
        <f>DD36</f>
        <v>Trésor NoisetteChoco</v>
      </c>
      <c r="DQ36" s="431"/>
      <c r="DR36" s="260"/>
      <c r="DS36" s="260"/>
      <c r="DT36" s="260"/>
      <c r="DU36" s="260"/>
      <c r="DV36" s="260"/>
      <c r="DW36" s="260"/>
      <c r="DX36" s="260"/>
      <c r="DY36" s="260"/>
      <c r="DZ36" s="260"/>
      <c r="EA36" s="261"/>
      <c r="EB36" s="257">
        <f>DC36</f>
        <v>590</v>
      </c>
      <c r="EC36" s="262" t="str">
        <f t="shared" si="12"/>
        <v>Trésor NoisetteChoco</v>
      </c>
      <c r="ED36" s="394">
        <f t="shared" ref="ED36" si="65">SUM(DR36:EA36,DF36:DO36)</f>
        <v>0</v>
      </c>
      <c r="EE36" s="395"/>
      <c r="EF36" s="107">
        <f t="shared" si="27"/>
        <v>3</v>
      </c>
      <c r="EG36" s="108">
        <f t="shared" ref="EG36" si="66">DE36*EF36</f>
        <v>36</v>
      </c>
      <c r="EH36" s="263"/>
      <c r="EI36" s="222"/>
      <c r="EK36" s="249">
        <f t="shared" si="40"/>
        <v>590</v>
      </c>
      <c r="EL36" s="258" t="str">
        <f t="shared" si="29"/>
        <v>Trésor NoisetteChoco</v>
      </c>
      <c r="EM36" s="101">
        <f t="shared" si="30"/>
        <v>12</v>
      </c>
      <c r="EN36" s="259"/>
      <c r="EO36" s="260"/>
      <c r="EP36" s="260"/>
      <c r="EQ36" s="260"/>
      <c r="ER36" s="260"/>
      <c r="ES36" s="260"/>
      <c r="ET36" s="260"/>
      <c r="EU36" s="260"/>
      <c r="EV36" s="260"/>
      <c r="EW36" s="260"/>
      <c r="EX36" s="430" t="str">
        <f>EL36</f>
        <v>Trésor NoisetteChoco</v>
      </c>
      <c r="EY36" s="431"/>
      <c r="EZ36" s="260"/>
      <c r="FA36" s="260"/>
      <c r="FB36" s="260"/>
      <c r="FC36" s="260"/>
      <c r="FD36" s="260"/>
      <c r="FE36" s="260"/>
      <c r="FF36" s="260"/>
      <c r="FG36" s="260"/>
      <c r="FH36" s="260"/>
      <c r="FI36" s="261"/>
      <c r="FJ36" s="257">
        <f>EK36</f>
        <v>590</v>
      </c>
      <c r="FK36" s="262" t="str">
        <f t="shared" si="15"/>
        <v>Trésor NoisetteChoco</v>
      </c>
      <c r="FL36" s="394">
        <f t="shared" ref="FL36" si="67">SUM(EZ36:FI36,EN36:EW36)</f>
        <v>0</v>
      </c>
      <c r="FM36" s="395"/>
      <c r="FN36" s="107">
        <f t="shared" si="31"/>
        <v>3</v>
      </c>
      <c r="FO36" s="108">
        <f t="shared" ref="FO36" si="68">FN36*EM36</f>
        <v>36</v>
      </c>
      <c r="FP36" s="263"/>
      <c r="FQ36" s="222"/>
      <c r="FR36" s="222"/>
    </row>
    <row r="37" spans="4:174" ht="24" customHeight="1" thickBot="1">
      <c r="D37" s="59">
        <v>600</v>
      </c>
      <c r="E37" s="137" t="s">
        <v>43</v>
      </c>
      <c r="F37" s="138">
        <v>10.9</v>
      </c>
      <c r="G37" s="139"/>
      <c r="H37" s="140"/>
      <c r="I37" s="140"/>
      <c r="J37" s="140"/>
      <c r="K37" s="140">
        <v>1</v>
      </c>
      <c r="L37" s="140"/>
      <c r="M37" s="140"/>
      <c r="N37" s="140"/>
      <c r="O37" s="140"/>
      <c r="P37" s="140"/>
      <c r="Q37" s="400" t="str">
        <f t="shared" si="0"/>
        <v>Bte Collector Mad. Noir</v>
      </c>
      <c r="R37" s="400"/>
      <c r="S37" s="140"/>
      <c r="T37" s="140"/>
      <c r="U37" s="140"/>
      <c r="V37" s="140">
        <v>1</v>
      </c>
      <c r="W37" s="140"/>
      <c r="X37" s="140"/>
      <c r="Y37" s="140">
        <v>2</v>
      </c>
      <c r="Z37" s="140"/>
      <c r="AA37" s="140"/>
      <c r="AB37" s="141"/>
      <c r="AC37" s="59">
        <f t="shared" si="1"/>
        <v>600</v>
      </c>
      <c r="AD37" s="142" t="str">
        <f t="shared" si="1"/>
        <v>Bte Collector Mad. Noir</v>
      </c>
      <c r="AE37" s="401">
        <f t="shared" si="33"/>
        <v>4</v>
      </c>
      <c r="AF37" s="402"/>
      <c r="AG37" s="143">
        <f t="shared" si="16"/>
        <v>43.6</v>
      </c>
      <c r="AH37" s="144"/>
      <c r="AI37" s="17"/>
      <c r="AJ37" s="17"/>
      <c r="AL37" s="59">
        <f>D37</f>
        <v>600</v>
      </c>
      <c r="AM37" s="137" t="str">
        <f t="shared" si="17"/>
        <v>Bte Collector Mad. Noir</v>
      </c>
      <c r="AN37" s="138">
        <f t="shared" si="18"/>
        <v>10.9</v>
      </c>
      <c r="AO37" s="139"/>
      <c r="AP37" s="140"/>
      <c r="AQ37" s="140"/>
      <c r="AR37" s="140"/>
      <c r="AS37" s="140"/>
      <c r="AT37" s="140"/>
      <c r="AU37" s="140"/>
      <c r="AV37" s="140"/>
      <c r="AW37" s="140"/>
      <c r="AX37" s="140"/>
      <c r="AY37" s="400" t="str">
        <f t="shared" si="3"/>
        <v>Bte Collector Mad. Noir</v>
      </c>
      <c r="AZ37" s="400"/>
      <c r="BA37" s="140"/>
      <c r="BB37" s="140"/>
      <c r="BC37" s="140"/>
      <c r="BD37" s="140"/>
      <c r="BE37" s="140"/>
      <c r="BF37" s="140"/>
      <c r="BG37" s="140"/>
      <c r="BH37" s="140"/>
      <c r="BI37" s="140"/>
      <c r="BJ37" s="141"/>
      <c r="BK37" s="59">
        <f t="shared" si="4"/>
        <v>600</v>
      </c>
      <c r="BL37" s="142" t="str">
        <f t="shared" si="5"/>
        <v>Bte Collector Mad. Noir</v>
      </c>
      <c r="BM37" s="401">
        <f t="shared" si="35"/>
        <v>0</v>
      </c>
      <c r="BN37" s="402"/>
      <c r="BO37" s="152">
        <f t="shared" si="19"/>
        <v>4</v>
      </c>
      <c r="BP37" s="143">
        <f t="shared" si="20"/>
        <v>43.6</v>
      </c>
      <c r="BQ37" s="68"/>
      <c r="BR37" s="17"/>
      <c r="BS37" s="17"/>
      <c r="BT37" s="17"/>
      <c r="BU37" s="59">
        <f>D37</f>
        <v>600</v>
      </c>
      <c r="BV37" s="137" t="str">
        <f t="shared" si="21"/>
        <v>Bte Collector Mad. Noir</v>
      </c>
      <c r="BW37" s="138">
        <f t="shared" si="22"/>
        <v>10.9</v>
      </c>
      <c r="BX37" s="139"/>
      <c r="BY37" s="140"/>
      <c r="BZ37" s="140"/>
      <c r="CA37" s="140"/>
      <c r="CB37" s="140"/>
      <c r="CC37" s="140"/>
      <c r="CD37" s="140"/>
      <c r="CE37" s="140"/>
      <c r="CF37" s="140"/>
      <c r="CG37" s="140"/>
      <c r="CH37" s="400" t="str">
        <f t="shared" si="7"/>
        <v>Bte Collector Mad. Noir</v>
      </c>
      <c r="CI37" s="400"/>
      <c r="CJ37" s="140"/>
      <c r="CK37" s="140"/>
      <c r="CL37" s="140"/>
      <c r="CM37" s="140"/>
      <c r="CN37" s="140"/>
      <c r="CO37" s="140"/>
      <c r="CP37" s="140"/>
      <c r="CQ37" s="140"/>
      <c r="CR37" s="140"/>
      <c r="CS37" s="141"/>
      <c r="CT37" s="59">
        <f t="shared" si="8"/>
        <v>600</v>
      </c>
      <c r="CU37" s="142" t="str">
        <f t="shared" si="9"/>
        <v>Bte Collector Mad. Noir</v>
      </c>
      <c r="CV37" s="401">
        <f t="shared" si="37"/>
        <v>0</v>
      </c>
      <c r="CW37" s="402"/>
      <c r="CX37" s="152">
        <f t="shared" si="23"/>
        <v>4</v>
      </c>
      <c r="CY37" s="143">
        <f t="shared" si="24"/>
        <v>43.6</v>
      </c>
      <c r="CZ37" s="68"/>
      <c r="DA37" s="17"/>
      <c r="DB37" s="17"/>
      <c r="DC37" s="59">
        <f>D37</f>
        <v>600</v>
      </c>
      <c r="DD37" s="137" t="str">
        <f t="shared" si="25"/>
        <v>Bte Collector Mad. Noir</v>
      </c>
      <c r="DE37" s="138">
        <f t="shared" si="26"/>
        <v>10.9</v>
      </c>
      <c r="DF37" s="139"/>
      <c r="DG37" s="140"/>
      <c r="DH37" s="140"/>
      <c r="DI37" s="140"/>
      <c r="DJ37" s="140"/>
      <c r="DK37" s="140"/>
      <c r="DL37" s="140"/>
      <c r="DM37" s="140"/>
      <c r="DN37" s="140"/>
      <c r="DO37" s="140"/>
      <c r="DP37" s="400" t="str">
        <f t="shared" si="10"/>
        <v>Bte Collector Mad. Noir</v>
      </c>
      <c r="DQ37" s="400"/>
      <c r="DR37" s="140"/>
      <c r="DS37" s="140"/>
      <c r="DT37" s="140"/>
      <c r="DU37" s="140"/>
      <c r="DV37" s="140"/>
      <c r="DW37" s="140"/>
      <c r="DX37" s="140"/>
      <c r="DY37" s="140"/>
      <c r="DZ37" s="140"/>
      <c r="EA37" s="141"/>
      <c r="EB37" s="59">
        <f t="shared" si="11"/>
        <v>600</v>
      </c>
      <c r="EC37" s="142" t="str">
        <f t="shared" si="12"/>
        <v>Bte Collector Mad. Noir</v>
      </c>
      <c r="ED37" s="401">
        <f t="shared" si="39"/>
        <v>0</v>
      </c>
      <c r="EE37" s="402"/>
      <c r="EF37" s="152">
        <f t="shared" si="27"/>
        <v>4</v>
      </c>
      <c r="EG37" s="143">
        <f t="shared" si="28"/>
        <v>43.6</v>
      </c>
      <c r="EH37" s="68"/>
      <c r="EI37" s="17"/>
      <c r="EK37" s="59">
        <f>D37</f>
        <v>600</v>
      </c>
      <c r="EL37" s="137" t="str">
        <f t="shared" si="29"/>
        <v>Bte Collector Mad. Noir</v>
      </c>
      <c r="EM37" s="138">
        <f t="shared" si="30"/>
        <v>10.9</v>
      </c>
      <c r="EN37" s="139"/>
      <c r="EO37" s="140"/>
      <c r="EP37" s="140"/>
      <c r="EQ37" s="140"/>
      <c r="ER37" s="140"/>
      <c r="ES37" s="140"/>
      <c r="ET37" s="140"/>
      <c r="EU37" s="140"/>
      <c r="EV37" s="140"/>
      <c r="EW37" s="140"/>
      <c r="EX37" s="400" t="str">
        <f t="shared" si="13"/>
        <v>Bte Collector Mad. Noir</v>
      </c>
      <c r="EY37" s="400"/>
      <c r="EZ37" s="140"/>
      <c r="FA37" s="140"/>
      <c r="FB37" s="140"/>
      <c r="FC37" s="140"/>
      <c r="FD37" s="140"/>
      <c r="FE37" s="140"/>
      <c r="FF37" s="140"/>
      <c r="FG37" s="140"/>
      <c r="FH37" s="140"/>
      <c r="FI37" s="141"/>
      <c r="FJ37" s="59">
        <f t="shared" si="14"/>
        <v>600</v>
      </c>
      <c r="FK37" s="142" t="str">
        <f t="shared" si="15"/>
        <v>Bte Collector Mad. Noir</v>
      </c>
      <c r="FL37" s="401">
        <f t="shared" si="41"/>
        <v>0</v>
      </c>
      <c r="FM37" s="402"/>
      <c r="FN37" s="152">
        <f t="shared" si="31"/>
        <v>4</v>
      </c>
      <c r="FO37" s="143">
        <f t="shared" si="32"/>
        <v>43.6</v>
      </c>
      <c r="FP37" s="68"/>
      <c r="FQ37" s="17"/>
      <c r="FR37" s="17"/>
    </row>
    <row r="38" spans="4:174" ht="23.25" customHeight="1">
      <c r="D38" s="58"/>
      <c r="E38" s="145"/>
      <c r="F38" s="146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392"/>
      <c r="R38" s="392"/>
      <c r="S38" s="147"/>
      <c r="T38" s="147"/>
      <c r="U38" s="147"/>
      <c r="V38" s="147"/>
      <c r="W38" s="147"/>
      <c r="X38" s="147"/>
      <c r="Y38" s="147"/>
      <c r="Z38" s="147"/>
      <c r="AA38" s="147"/>
      <c r="AB38" s="147"/>
      <c r="AC38" s="58"/>
      <c r="AD38" s="58"/>
      <c r="AE38" s="387"/>
      <c r="AF38" s="388"/>
      <c r="AG38" s="149"/>
      <c r="AH38" s="150"/>
      <c r="AI38" s="47"/>
      <c r="AJ38" s="47"/>
      <c r="AL38" s="58"/>
      <c r="AM38" s="145"/>
      <c r="AN38" s="146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392"/>
      <c r="AZ38" s="392"/>
      <c r="BA38" s="147"/>
      <c r="BB38" s="147"/>
      <c r="BC38" s="147"/>
      <c r="BD38" s="147"/>
      <c r="BE38" s="147"/>
      <c r="BF38" s="147"/>
      <c r="BG38" s="147"/>
      <c r="BH38" s="147"/>
      <c r="BI38" s="147"/>
      <c r="BJ38" s="147"/>
      <c r="BK38" s="58"/>
      <c r="BL38" s="58"/>
      <c r="BM38" s="387"/>
      <c r="BN38" s="388"/>
      <c r="BO38" s="148"/>
      <c r="BP38" s="149"/>
      <c r="BQ38" s="67"/>
      <c r="BR38" s="47"/>
      <c r="BS38" s="47"/>
      <c r="BT38" s="47"/>
      <c r="BU38" s="58"/>
      <c r="BV38" s="145">
        <f t="shared" si="21"/>
        <v>0</v>
      </c>
      <c r="BW38" s="146"/>
      <c r="BX38" s="147"/>
      <c r="BY38" s="147"/>
      <c r="BZ38" s="147"/>
      <c r="CA38" s="147"/>
      <c r="CB38" s="147"/>
      <c r="CC38" s="147"/>
      <c r="CD38" s="147"/>
      <c r="CE38" s="147"/>
      <c r="CF38" s="147"/>
      <c r="CG38" s="147"/>
      <c r="CH38" s="392"/>
      <c r="CI38" s="392"/>
      <c r="CJ38" s="147"/>
      <c r="CK38" s="147"/>
      <c r="CL38" s="147"/>
      <c r="CM38" s="147"/>
      <c r="CN38" s="147"/>
      <c r="CO38" s="147"/>
      <c r="CP38" s="147"/>
      <c r="CQ38" s="147"/>
      <c r="CR38" s="147"/>
      <c r="CS38" s="147"/>
      <c r="CT38" s="58"/>
      <c r="CU38" s="58"/>
      <c r="CV38" s="387"/>
      <c r="CW38" s="388"/>
      <c r="CX38" s="148"/>
      <c r="CY38" s="149"/>
      <c r="CZ38" s="67"/>
      <c r="DA38" s="47"/>
      <c r="DB38" s="47"/>
      <c r="DC38" s="58"/>
      <c r="DD38" s="145">
        <f t="shared" si="25"/>
        <v>0</v>
      </c>
      <c r="DE38" s="146"/>
      <c r="DF38" s="147"/>
      <c r="DG38" s="147"/>
      <c r="DH38" s="147"/>
      <c r="DI38" s="147"/>
      <c r="DJ38" s="147"/>
      <c r="DK38" s="147"/>
      <c r="DL38" s="147"/>
      <c r="DM38" s="147"/>
      <c r="DN38" s="147"/>
      <c r="DO38" s="147"/>
      <c r="DP38" s="392"/>
      <c r="DQ38" s="392"/>
      <c r="DR38" s="147"/>
      <c r="DS38" s="147"/>
      <c r="DT38" s="147"/>
      <c r="DU38" s="147"/>
      <c r="DV38" s="147"/>
      <c r="DW38" s="147"/>
      <c r="DX38" s="147"/>
      <c r="DY38" s="147"/>
      <c r="DZ38" s="147"/>
      <c r="EA38" s="147"/>
      <c r="EB38" s="58"/>
      <c r="EC38" s="58"/>
      <c r="ED38" s="387"/>
      <c r="EE38" s="388"/>
      <c r="EF38" s="148"/>
      <c r="EG38" s="149"/>
      <c r="EH38" s="67"/>
      <c r="EI38" s="47"/>
      <c r="EK38" s="58"/>
      <c r="EL38" s="145">
        <f t="shared" si="29"/>
        <v>0</v>
      </c>
      <c r="EM38" s="146"/>
      <c r="EN38" s="147"/>
      <c r="EO38" s="147"/>
      <c r="EP38" s="147"/>
      <c r="EQ38" s="147"/>
      <c r="ER38" s="147"/>
      <c r="ES38" s="147"/>
      <c r="ET38" s="147"/>
      <c r="EU38" s="147"/>
      <c r="EV38" s="147"/>
      <c r="EW38" s="147"/>
      <c r="EX38" s="392"/>
      <c r="EY38" s="392"/>
      <c r="EZ38" s="147"/>
      <c r="FA38" s="147"/>
      <c r="FB38" s="147"/>
      <c r="FC38" s="147"/>
      <c r="FD38" s="147"/>
      <c r="FE38" s="147"/>
      <c r="FF38" s="147"/>
      <c r="FG38" s="147"/>
      <c r="FH38" s="147"/>
      <c r="FI38" s="147"/>
      <c r="FJ38" s="58"/>
      <c r="FK38" s="58"/>
      <c r="FL38" s="387"/>
      <c r="FM38" s="388"/>
      <c r="FN38" s="148"/>
      <c r="FO38" s="149"/>
      <c r="FP38" s="67"/>
      <c r="FQ38" s="47"/>
      <c r="FR38" s="47"/>
    </row>
    <row r="39" spans="4:174" ht="23.25" customHeight="1" thickBot="1">
      <c r="D39" s="58"/>
      <c r="E39" s="145"/>
      <c r="F39" s="146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392"/>
      <c r="R39" s="392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58"/>
      <c r="AD39" s="58"/>
      <c r="AE39" s="387"/>
      <c r="AF39" s="388"/>
      <c r="AG39" s="149"/>
      <c r="AH39" s="150"/>
      <c r="AI39" s="47"/>
      <c r="AJ39" s="47"/>
      <c r="AL39" s="58"/>
      <c r="AM39" s="145"/>
      <c r="AN39" s="146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392"/>
      <c r="AZ39" s="392"/>
      <c r="BA39" s="147"/>
      <c r="BB39" s="147"/>
      <c r="BC39" s="147"/>
      <c r="BD39" s="147"/>
      <c r="BE39" s="147"/>
      <c r="BF39" s="147"/>
      <c r="BG39" s="147"/>
      <c r="BH39" s="147"/>
      <c r="BI39" s="147"/>
      <c r="BJ39" s="147"/>
      <c r="BK39" s="58"/>
      <c r="BL39" s="58"/>
      <c r="BM39" s="387"/>
      <c r="BN39" s="388"/>
      <c r="BO39" s="148"/>
      <c r="BP39" s="149"/>
      <c r="BQ39" s="67"/>
      <c r="BR39" s="47"/>
      <c r="BS39" s="47"/>
      <c r="BT39" s="47"/>
      <c r="BU39" s="58"/>
      <c r="BV39" s="145">
        <f t="shared" si="21"/>
        <v>0</v>
      </c>
      <c r="BW39" s="146"/>
      <c r="BX39" s="147"/>
      <c r="BY39" s="147"/>
      <c r="BZ39" s="147"/>
      <c r="CA39" s="147"/>
      <c r="CB39" s="147"/>
      <c r="CC39" s="147"/>
      <c r="CD39" s="147"/>
      <c r="CE39" s="147"/>
      <c r="CF39" s="147"/>
      <c r="CG39" s="147"/>
      <c r="CH39" s="392"/>
      <c r="CI39" s="392"/>
      <c r="CJ39" s="147"/>
      <c r="CK39" s="147"/>
      <c r="CL39" s="147"/>
      <c r="CM39" s="147"/>
      <c r="CN39" s="147"/>
      <c r="CO39" s="147"/>
      <c r="CP39" s="147"/>
      <c r="CQ39" s="147"/>
      <c r="CR39" s="147"/>
      <c r="CS39" s="147"/>
      <c r="CT39" s="58"/>
      <c r="CU39" s="58"/>
      <c r="CV39" s="387"/>
      <c r="CW39" s="388"/>
      <c r="CX39" s="148"/>
      <c r="CY39" s="149"/>
      <c r="CZ39" s="67"/>
      <c r="DA39" s="47"/>
      <c r="DB39" s="47"/>
      <c r="DC39" s="58"/>
      <c r="DD39" s="145">
        <f t="shared" si="25"/>
        <v>0</v>
      </c>
      <c r="DE39" s="146"/>
      <c r="DF39" s="147"/>
      <c r="DG39" s="147"/>
      <c r="DH39" s="147"/>
      <c r="DI39" s="147"/>
      <c r="DJ39" s="147"/>
      <c r="DK39" s="147"/>
      <c r="DL39" s="147"/>
      <c r="DM39" s="147"/>
      <c r="DN39" s="147"/>
      <c r="DO39" s="147"/>
      <c r="DP39" s="392"/>
      <c r="DQ39" s="392"/>
      <c r="DR39" s="147"/>
      <c r="DS39" s="147"/>
      <c r="DT39" s="147"/>
      <c r="DU39" s="147"/>
      <c r="DV39" s="147"/>
      <c r="DW39" s="147"/>
      <c r="DX39" s="147"/>
      <c r="DY39" s="147"/>
      <c r="DZ39" s="147"/>
      <c r="EA39" s="147"/>
      <c r="EB39" s="58"/>
      <c r="EC39" s="58"/>
      <c r="ED39" s="387"/>
      <c r="EE39" s="388"/>
      <c r="EF39" s="148"/>
      <c r="EG39" s="149"/>
      <c r="EH39" s="67"/>
      <c r="EI39" s="47"/>
      <c r="EK39" s="58"/>
      <c r="EL39" s="145">
        <f t="shared" si="29"/>
        <v>0</v>
      </c>
      <c r="EM39" s="146"/>
      <c r="EN39" s="147"/>
      <c r="EO39" s="147"/>
      <c r="EP39" s="147"/>
      <c r="EQ39" s="147"/>
      <c r="ER39" s="147"/>
      <c r="ES39" s="147"/>
      <c r="ET39" s="147"/>
      <c r="EU39" s="147"/>
      <c r="EV39" s="147"/>
      <c r="EW39" s="147"/>
      <c r="EX39" s="392"/>
      <c r="EY39" s="392"/>
      <c r="EZ39" s="147"/>
      <c r="FA39" s="147"/>
      <c r="FB39" s="147"/>
      <c r="FC39" s="147"/>
      <c r="FD39" s="147"/>
      <c r="FE39" s="147"/>
      <c r="FF39" s="147"/>
      <c r="FG39" s="147"/>
      <c r="FH39" s="147"/>
      <c r="FI39" s="147"/>
      <c r="FJ39" s="58"/>
      <c r="FK39" s="58"/>
      <c r="FL39" s="387"/>
      <c r="FM39" s="388"/>
      <c r="FN39" s="148"/>
      <c r="FO39" s="149"/>
      <c r="FP39" s="67"/>
      <c r="FQ39" s="47"/>
      <c r="FR39" s="47"/>
    </row>
    <row r="40" spans="4:174" ht="24" customHeight="1">
      <c r="D40" s="270">
        <v>140</v>
      </c>
      <c r="E40" s="271" t="s">
        <v>121</v>
      </c>
      <c r="F40" s="272">
        <v>10.199999999999999</v>
      </c>
      <c r="G40" s="273">
        <v>3</v>
      </c>
      <c r="H40" s="274"/>
      <c r="I40" s="274"/>
      <c r="J40" s="274"/>
      <c r="K40" s="274"/>
      <c r="L40" s="274"/>
      <c r="M40" s="274"/>
      <c r="N40" s="274">
        <v>1</v>
      </c>
      <c r="O40" s="274"/>
      <c r="P40" s="274"/>
      <c r="Q40" s="440" t="str">
        <f t="shared" ref="Q40:Q42" si="69">E40</f>
        <v>Madeleines Ecrin</v>
      </c>
      <c r="R40" s="440"/>
      <c r="S40" s="274"/>
      <c r="T40" s="274">
        <v>1</v>
      </c>
      <c r="U40" s="274"/>
      <c r="V40" s="274"/>
      <c r="W40" s="274"/>
      <c r="X40" s="274"/>
      <c r="Y40" s="274"/>
      <c r="Z40" s="274"/>
      <c r="AA40" s="274"/>
      <c r="AB40" s="275"/>
      <c r="AC40" s="270">
        <f>D40</f>
        <v>140</v>
      </c>
      <c r="AD40" s="276" t="str">
        <f t="shared" ref="AD40:AD42" si="70">E40</f>
        <v>Madeleines Ecrin</v>
      </c>
      <c r="AE40" s="441">
        <f t="shared" si="33"/>
        <v>5</v>
      </c>
      <c r="AF40" s="442"/>
      <c r="AG40" s="277">
        <f t="shared" si="16"/>
        <v>51</v>
      </c>
      <c r="AH40" s="278"/>
      <c r="AI40" s="17"/>
      <c r="AJ40" s="17"/>
      <c r="AL40" s="270">
        <f>D40</f>
        <v>140</v>
      </c>
      <c r="AM40" s="290" t="str">
        <f t="shared" ref="AM40:AM50" si="71">E40</f>
        <v>Madeleines Ecrin</v>
      </c>
      <c r="AN40" s="291">
        <f t="shared" si="18"/>
        <v>10.199999999999999</v>
      </c>
      <c r="AO40" s="292"/>
      <c r="AP40" s="293"/>
      <c r="AQ40" s="293"/>
      <c r="AR40" s="293"/>
      <c r="AS40" s="293"/>
      <c r="AT40" s="293"/>
      <c r="AU40" s="293"/>
      <c r="AV40" s="293"/>
      <c r="AW40" s="293"/>
      <c r="AX40" s="293"/>
      <c r="AY40" s="389" t="str">
        <f t="shared" ref="AY40:AY42" si="72">AM40</f>
        <v>Madeleines Ecrin</v>
      </c>
      <c r="AZ40" s="389"/>
      <c r="BA40" s="293"/>
      <c r="BB40" s="293"/>
      <c r="BC40" s="293"/>
      <c r="BD40" s="293"/>
      <c r="BE40" s="293"/>
      <c r="BF40" s="293"/>
      <c r="BG40" s="293"/>
      <c r="BH40" s="293"/>
      <c r="BI40" s="293"/>
      <c r="BJ40" s="294"/>
      <c r="BK40" s="270">
        <f>AL40</f>
        <v>140</v>
      </c>
      <c r="BL40" s="295" t="str">
        <f t="shared" ref="BL40:BL42" si="73">AM40</f>
        <v>Madeleines Ecrin</v>
      </c>
      <c r="BM40" s="390">
        <f t="shared" ref="BM40:BM50" si="74">SUM(BA40:BJ40,AO40:AX40)</f>
        <v>0</v>
      </c>
      <c r="BN40" s="391"/>
      <c r="BO40" s="296">
        <f t="shared" si="19"/>
        <v>5</v>
      </c>
      <c r="BP40" s="297">
        <f t="shared" si="20"/>
        <v>51</v>
      </c>
      <c r="BQ40" s="298"/>
      <c r="BR40" s="17"/>
      <c r="BS40" s="17"/>
      <c r="BT40" s="17"/>
      <c r="BU40" s="270">
        <f>D40</f>
        <v>140</v>
      </c>
      <c r="BV40" s="290" t="str">
        <f t="shared" si="21"/>
        <v>Madeleines Ecrin</v>
      </c>
      <c r="BW40" s="291">
        <f t="shared" si="22"/>
        <v>10.199999999999999</v>
      </c>
      <c r="BX40" s="292"/>
      <c r="BY40" s="293"/>
      <c r="BZ40" s="293"/>
      <c r="CA40" s="293"/>
      <c r="CB40" s="293"/>
      <c r="CC40" s="293"/>
      <c r="CD40" s="293"/>
      <c r="CE40" s="293"/>
      <c r="CF40" s="293"/>
      <c r="CG40" s="293"/>
      <c r="CH40" s="389" t="str">
        <f t="shared" ref="CH40:CH42" si="75">BV40</f>
        <v>Madeleines Ecrin</v>
      </c>
      <c r="CI40" s="389"/>
      <c r="CJ40" s="293"/>
      <c r="CK40" s="293"/>
      <c r="CL40" s="293"/>
      <c r="CM40" s="293"/>
      <c r="CN40" s="293"/>
      <c r="CO40" s="293"/>
      <c r="CP40" s="293"/>
      <c r="CQ40" s="293"/>
      <c r="CR40" s="293"/>
      <c r="CS40" s="294"/>
      <c r="CT40" s="270">
        <f>BU40</f>
        <v>140</v>
      </c>
      <c r="CU40" s="295" t="str">
        <f t="shared" ref="CU40:CU42" si="76">BV40</f>
        <v>Madeleines Ecrin</v>
      </c>
      <c r="CV40" s="390">
        <f t="shared" ref="CV40:CV50" si="77">SUM(CJ40:CS40,BX40:CG40)</f>
        <v>0</v>
      </c>
      <c r="CW40" s="391"/>
      <c r="CX40" s="296">
        <f t="shared" si="23"/>
        <v>5</v>
      </c>
      <c r="CY40" s="297">
        <f t="shared" si="24"/>
        <v>51</v>
      </c>
      <c r="CZ40" s="298"/>
      <c r="DA40" s="17"/>
      <c r="DB40" s="17"/>
      <c r="DC40" s="270">
        <f>D40</f>
        <v>140</v>
      </c>
      <c r="DD40" s="290" t="str">
        <f t="shared" si="25"/>
        <v>Madeleines Ecrin</v>
      </c>
      <c r="DE40" s="291">
        <f t="shared" si="26"/>
        <v>10.199999999999999</v>
      </c>
      <c r="DF40" s="292"/>
      <c r="DG40" s="293"/>
      <c r="DH40" s="293"/>
      <c r="DI40" s="293"/>
      <c r="DJ40" s="293"/>
      <c r="DK40" s="293"/>
      <c r="DL40" s="293"/>
      <c r="DM40" s="293"/>
      <c r="DN40" s="293"/>
      <c r="DO40" s="293"/>
      <c r="DP40" s="389" t="str">
        <f t="shared" ref="DP40:DP42" si="78">DD40</f>
        <v>Madeleines Ecrin</v>
      </c>
      <c r="DQ40" s="389"/>
      <c r="DR40" s="293"/>
      <c r="DS40" s="293"/>
      <c r="DT40" s="293"/>
      <c r="DU40" s="293"/>
      <c r="DV40" s="293"/>
      <c r="DW40" s="293"/>
      <c r="DX40" s="293"/>
      <c r="DY40" s="293"/>
      <c r="DZ40" s="293"/>
      <c r="EA40" s="294"/>
      <c r="EB40" s="270">
        <f>DC40</f>
        <v>140</v>
      </c>
      <c r="EC40" s="295" t="str">
        <f t="shared" ref="EC40:EC42" si="79">DD40</f>
        <v>Madeleines Ecrin</v>
      </c>
      <c r="ED40" s="390">
        <f t="shared" ref="ED40:ED50" si="80">SUM(DR40:EA40,DF40:DO40)</f>
        <v>0</v>
      </c>
      <c r="EE40" s="391"/>
      <c r="EF40" s="296">
        <f t="shared" si="27"/>
        <v>5</v>
      </c>
      <c r="EG40" s="297">
        <f t="shared" si="28"/>
        <v>51</v>
      </c>
      <c r="EH40" s="298"/>
      <c r="EI40" s="17"/>
      <c r="EK40" s="270">
        <f>D40</f>
        <v>140</v>
      </c>
      <c r="EL40" s="290" t="str">
        <f t="shared" si="29"/>
        <v>Madeleines Ecrin</v>
      </c>
      <c r="EM40" s="291">
        <f t="shared" si="30"/>
        <v>10.199999999999999</v>
      </c>
      <c r="EN40" s="292"/>
      <c r="EO40" s="293"/>
      <c r="EP40" s="293"/>
      <c r="EQ40" s="293"/>
      <c r="ER40" s="293"/>
      <c r="ES40" s="293"/>
      <c r="ET40" s="293"/>
      <c r="EU40" s="293"/>
      <c r="EV40" s="293"/>
      <c r="EW40" s="293"/>
      <c r="EX40" s="389" t="str">
        <f t="shared" ref="EX40:EX42" si="81">EL40</f>
        <v>Madeleines Ecrin</v>
      </c>
      <c r="EY40" s="389"/>
      <c r="EZ40" s="293"/>
      <c r="FA40" s="293"/>
      <c r="FB40" s="293"/>
      <c r="FC40" s="293"/>
      <c r="FD40" s="293"/>
      <c r="FE40" s="293"/>
      <c r="FF40" s="293"/>
      <c r="FG40" s="293"/>
      <c r="FH40" s="293"/>
      <c r="FI40" s="294"/>
      <c r="FJ40" s="270">
        <f>EK40</f>
        <v>140</v>
      </c>
      <c r="FK40" s="295" t="str">
        <f t="shared" ref="FK40:FK42" si="82">EL40</f>
        <v>Madeleines Ecrin</v>
      </c>
      <c r="FL40" s="390">
        <f t="shared" ref="FL40:FL50" si="83">SUM(EZ40:FI40,EN40:EW40)</f>
        <v>0</v>
      </c>
      <c r="FM40" s="391"/>
      <c r="FN40" s="296">
        <f t="shared" si="31"/>
        <v>5</v>
      </c>
      <c r="FO40" s="297">
        <f t="shared" si="32"/>
        <v>51</v>
      </c>
      <c r="FP40" s="298"/>
      <c r="FQ40" s="17"/>
      <c r="FR40" s="17"/>
    </row>
    <row r="41" spans="4:174" ht="24" customHeight="1">
      <c r="D41" s="43">
        <v>185</v>
      </c>
      <c r="E41" s="92" t="s">
        <v>122</v>
      </c>
      <c r="F41" s="93">
        <v>9.6</v>
      </c>
      <c r="G41" s="94"/>
      <c r="H41" s="95"/>
      <c r="I41" s="95"/>
      <c r="J41" s="95"/>
      <c r="K41" s="95"/>
      <c r="L41" s="95"/>
      <c r="M41" s="95"/>
      <c r="N41" s="95"/>
      <c r="O41" s="95"/>
      <c r="P41" s="95"/>
      <c r="Q41" s="393" t="str">
        <f t="shared" si="69"/>
        <v>Madeleines Orange ChocoNoir</v>
      </c>
      <c r="R41" s="393"/>
      <c r="S41" s="95"/>
      <c r="T41" s="95"/>
      <c r="U41" s="95"/>
      <c r="V41" s="95"/>
      <c r="W41" s="95"/>
      <c r="X41" s="95"/>
      <c r="Y41" s="95"/>
      <c r="Z41" s="95"/>
      <c r="AA41" s="95"/>
      <c r="AB41" s="96"/>
      <c r="AC41" s="43">
        <f t="shared" ref="AC41:AC45" si="84">D41</f>
        <v>185</v>
      </c>
      <c r="AD41" s="97" t="str">
        <f t="shared" si="70"/>
        <v>Madeleines Orange ChocoNoir</v>
      </c>
      <c r="AE41" s="385">
        <f t="shared" si="33"/>
        <v>0</v>
      </c>
      <c r="AF41" s="386"/>
      <c r="AG41" s="98">
        <f t="shared" si="16"/>
        <v>0</v>
      </c>
      <c r="AH41" s="99"/>
      <c r="AI41" s="17"/>
      <c r="AJ41" s="17"/>
      <c r="AL41" s="43">
        <f>D41</f>
        <v>185</v>
      </c>
      <c r="AM41" s="92" t="str">
        <f t="shared" si="71"/>
        <v>Madeleines Orange ChocoNoir</v>
      </c>
      <c r="AN41" s="93">
        <f t="shared" si="18"/>
        <v>9.6</v>
      </c>
      <c r="AO41" s="94"/>
      <c r="AP41" s="95"/>
      <c r="AQ41" s="95"/>
      <c r="AR41" s="95"/>
      <c r="AS41" s="95"/>
      <c r="AT41" s="95"/>
      <c r="AU41" s="95"/>
      <c r="AV41" s="95"/>
      <c r="AW41" s="95"/>
      <c r="AX41" s="95"/>
      <c r="AY41" s="393" t="str">
        <f t="shared" si="72"/>
        <v>Madeleines Orange ChocoNoir</v>
      </c>
      <c r="AZ41" s="393"/>
      <c r="BA41" s="95">
        <v>1</v>
      </c>
      <c r="BB41" s="95"/>
      <c r="BC41" s="95"/>
      <c r="BD41" s="95"/>
      <c r="BE41" s="95"/>
      <c r="BF41" s="95"/>
      <c r="BG41" s="95"/>
      <c r="BH41" s="95"/>
      <c r="BI41" s="95"/>
      <c r="BJ41" s="96"/>
      <c r="BK41" s="43">
        <f t="shared" ref="BK41:BK50" si="85">AL41</f>
        <v>185</v>
      </c>
      <c r="BL41" s="97" t="str">
        <f t="shared" si="73"/>
        <v>Madeleines Orange ChocoNoir</v>
      </c>
      <c r="BM41" s="385">
        <f t="shared" si="74"/>
        <v>1</v>
      </c>
      <c r="BN41" s="386"/>
      <c r="BO41" s="110">
        <f t="shared" si="19"/>
        <v>1</v>
      </c>
      <c r="BP41" s="98">
        <f t="shared" si="20"/>
        <v>9.6</v>
      </c>
      <c r="BQ41" s="21"/>
      <c r="BR41" s="17"/>
      <c r="BS41" s="17"/>
      <c r="BT41" s="17"/>
      <c r="BU41" s="43">
        <f>D41</f>
        <v>185</v>
      </c>
      <c r="BV41" s="92" t="str">
        <f t="shared" si="21"/>
        <v>Madeleines Orange ChocoNoir</v>
      </c>
      <c r="BW41" s="93">
        <f t="shared" si="22"/>
        <v>9.6</v>
      </c>
      <c r="BX41" s="94"/>
      <c r="BY41" s="95"/>
      <c r="BZ41" s="95"/>
      <c r="CA41" s="95"/>
      <c r="CB41" s="95"/>
      <c r="CC41" s="95"/>
      <c r="CD41" s="95"/>
      <c r="CE41" s="95"/>
      <c r="CF41" s="95"/>
      <c r="CG41" s="95"/>
      <c r="CH41" s="393" t="str">
        <f t="shared" si="75"/>
        <v>Madeleines Orange ChocoNoir</v>
      </c>
      <c r="CI41" s="393"/>
      <c r="CJ41" s="95"/>
      <c r="CK41" s="95"/>
      <c r="CL41" s="95"/>
      <c r="CM41" s="95"/>
      <c r="CN41" s="95"/>
      <c r="CO41" s="95"/>
      <c r="CP41" s="95"/>
      <c r="CQ41" s="95"/>
      <c r="CR41" s="95"/>
      <c r="CS41" s="96"/>
      <c r="CT41" s="43">
        <f t="shared" ref="CT41:CT50" si="86">BU41</f>
        <v>185</v>
      </c>
      <c r="CU41" s="97" t="str">
        <f t="shared" si="76"/>
        <v>Madeleines Orange ChocoNoir</v>
      </c>
      <c r="CV41" s="385">
        <f t="shared" si="77"/>
        <v>0</v>
      </c>
      <c r="CW41" s="386"/>
      <c r="CX41" s="110">
        <f t="shared" si="23"/>
        <v>1</v>
      </c>
      <c r="CY41" s="98">
        <f t="shared" si="24"/>
        <v>9.6</v>
      </c>
      <c r="CZ41" s="21"/>
      <c r="DA41" s="17"/>
      <c r="DB41" s="17"/>
      <c r="DC41" s="43">
        <f>D41</f>
        <v>185</v>
      </c>
      <c r="DD41" s="92" t="str">
        <f t="shared" si="25"/>
        <v>Madeleines Orange ChocoNoir</v>
      </c>
      <c r="DE41" s="93">
        <f t="shared" si="26"/>
        <v>9.6</v>
      </c>
      <c r="DF41" s="94"/>
      <c r="DG41" s="95"/>
      <c r="DH41" s="95"/>
      <c r="DI41" s="95"/>
      <c r="DJ41" s="95"/>
      <c r="DK41" s="95"/>
      <c r="DL41" s="95"/>
      <c r="DM41" s="95"/>
      <c r="DN41" s="95"/>
      <c r="DO41" s="95"/>
      <c r="DP41" s="393" t="str">
        <f t="shared" si="78"/>
        <v>Madeleines Orange ChocoNoir</v>
      </c>
      <c r="DQ41" s="393"/>
      <c r="DR41" s="95"/>
      <c r="DS41" s="95"/>
      <c r="DT41" s="95"/>
      <c r="DU41" s="95"/>
      <c r="DV41" s="95"/>
      <c r="DW41" s="95"/>
      <c r="DX41" s="95"/>
      <c r="DY41" s="95"/>
      <c r="DZ41" s="95"/>
      <c r="EA41" s="96"/>
      <c r="EB41" s="43">
        <f t="shared" ref="EB41:EB50" si="87">DC41</f>
        <v>185</v>
      </c>
      <c r="EC41" s="97" t="str">
        <f t="shared" si="79"/>
        <v>Madeleines Orange ChocoNoir</v>
      </c>
      <c r="ED41" s="385">
        <f t="shared" si="80"/>
        <v>0</v>
      </c>
      <c r="EE41" s="386"/>
      <c r="EF41" s="110">
        <f t="shared" si="27"/>
        <v>1</v>
      </c>
      <c r="EG41" s="98">
        <f t="shared" si="28"/>
        <v>9.6</v>
      </c>
      <c r="EH41" s="21"/>
      <c r="EI41" s="17"/>
      <c r="EK41" s="43">
        <f>D41</f>
        <v>185</v>
      </c>
      <c r="EL41" s="92" t="str">
        <f t="shared" si="29"/>
        <v>Madeleines Orange ChocoNoir</v>
      </c>
      <c r="EM41" s="93">
        <f t="shared" si="30"/>
        <v>9.6</v>
      </c>
      <c r="EN41" s="94"/>
      <c r="EO41" s="95"/>
      <c r="EP41" s="95"/>
      <c r="EQ41" s="95"/>
      <c r="ER41" s="95"/>
      <c r="ES41" s="95"/>
      <c r="ET41" s="95"/>
      <c r="EU41" s="95"/>
      <c r="EV41" s="95"/>
      <c r="EW41" s="95"/>
      <c r="EX41" s="393" t="str">
        <f t="shared" si="81"/>
        <v>Madeleines Orange ChocoNoir</v>
      </c>
      <c r="EY41" s="393"/>
      <c r="EZ41" s="95"/>
      <c r="FA41" s="95"/>
      <c r="FB41" s="95"/>
      <c r="FC41" s="95"/>
      <c r="FD41" s="95"/>
      <c r="FE41" s="95"/>
      <c r="FF41" s="95"/>
      <c r="FG41" s="95"/>
      <c r="FH41" s="95"/>
      <c r="FI41" s="96"/>
      <c r="FJ41" s="43">
        <f t="shared" ref="FJ41:FJ50" si="88">EK41</f>
        <v>185</v>
      </c>
      <c r="FK41" s="97" t="str">
        <f t="shared" si="82"/>
        <v>Madeleines Orange ChocoNoir</v>
      </c>
      <c r="FL41" s="385">
        <f t="shared" si="83"/>
        <v>0</v>
      </c>
      <c r="FM41" s="386"/>
      <c r="FN41" s="186">
        <f t="shared" si="31"/>
        <v>1</v>
      </c>
      <c r="FO41" s="187">
        <f t="shared" si="32"/>
        <v>9.6</v>
      </c>
      <c r="FP41" s="66"/>
      <c r="FQ41" s="17"/>
      <c r="FR41" s="17"/>
    </row>
    <row r="42" spans="4:174" ht="24" customHeight="1">
      <c r="D42" s="279">
        <v>260</v>
      </c>
      <c r="E42" s="280" t="s">
        <v>123</v>
      </c>
      <c r="F42" s="281">
        <v>12.9</v>
      </c>
      <c r="G42" s="282"/>
      <c r="H42" s="283"/>
      <c r="I42" s="283"/>
      <c r="J42" s="283"/>
      <c r="K42" s="283"/>
      <c r="L42" s="283"/>
      <c r="M42" s="283"/>
      <c r="N42" s="283"/>
      <c r="O42" s="283"/>
      <c r="P42" s="283"/>
      <c r="Q42" s="464" t="str">
        <f t="shared" si="69"/>
        <v>ShowCoco</v>
      </c>
      <c r="R42" s="465"/>
      <c r="S42" s="283"/>
      <c r="T42" s="283"/>
      <c r="U42" s="283"/>
      <c r="V42" s="283">
        <v>1</v>
      </c>
      <c r="W42" s="283"/>
      <c r="X42" s="283"/>
      <c r="Y42" s="283"/>
      <c r="Z42" s="283"/>
      <c r="AA42" s="283"/>
      <c r="AB42" s="284"/>
      <c r="AC42" s="279">
        <f t="shared" si="84"/>
        <v>260</v>
      </c>
      <c r="AD42" s="280" t="str">
        <f t="shared" si="70"/>
        <v>ShowCoco</v>
      </c>
      <c r="AE42" s="438">
        <f t="shared" ref="AE42" si="89">SUM(S42:AB42,G42:P42)</f>
        <v>1</v>
      </c>
      <c r="AF42" s="439"/>
      <c r="AG42" s="286">
        <f t="shared" ref="AG42" si="90">IF(F42=0,"",AE42*F42)</f>
        <v>12.9</v>
      </c>
      <c r="AH42" s="287"/>
      <c r="AI42" s="17"/>
      <c r="AJ42" s="17"/>
      <c r="AL42" s="279">
        <f t="shared" ref="AL42:AL49" si="91">D42</f>
        <v>260</v>
      </c>
      <c r="AM42" s="299" t="str">
        <f t="shared" si="71"/>
        <v>ShowCoco</v>
      </c>
      <c r="AN42" s="300">
        <f t="shared" si="18"/>
        <v>12.9</v>
      </c>
      <c r="AO42" s="301"/>
      <c r="AP42" s="302">
        <v>1</v>
      </c>
      <c r="AQ42" s="302"/>
      <c r="AR42" s="302"/>
      <c r="AS42" s="302"/>
      <c r="AT42" s="302"/>
      <c r="AU42" s="302"/>
      <c r="AV42" s="302"/>
      <c r="AW42" s="302"/>
      <c r="AX42" s="302"/>
      <c r="AY42" s="466" t="str">
        <f t="shared" si="72"/>
        <v>ShowCoco</v>
      </c>
      <c r="AZ42" s="467"/>
      <c r="BA42" s="302"/>
      <c r="BB42" s="302"/>
      <c r="BC42" s="302"/>
      <c r="BD42" s="302">
        <v>1</v>
      </c>
      <c r="BE42" s="302"/>
      <c r="BF42" s="302"/>
      <c r="BG42" s="302"/>
      <c r="BH42" s="302"/>
      <c r="BI42" s="302"/>
      <c r="BJ42" s="303"/>
      <c r="BK42" s="279">
        <f t="shared" si="85"/>
        <v>260</v>
      </c>
      <c r="BL42" s="299" t="str">
        <f t="shared" si="73"/>
        <v>ShowCoco</v>
      </c>
      <c r="BM42" s="377">
        <f t="shared" si="74"/>
        <v>2</v>
      </c>
      <c r="BN42" s="378"/>
      <c r="BO42" s="304">
        <f t="shared" ref="BO42" si="92">BM42+AE42</f>
        <v>3</v>
      </c>
      <c r="BP42" s="305">
        <f t="shared" ref="BP42" si="93">BO42*AN42</f>
        <v>38.700000000000003</v>
      </c>
      <c r="BQ42" s="306"/>
      <c r="BR42" s="17"/>
      <c r="BS42" s="17"/>
      <c r="BT42" s="17"/>
      <c r="BU42" s="279">
        <f t="shared" ref="BU42:BU49" si="94">D42</f>
        <v>260</v>
      </c>
      <c r="BV42" s="299" t="str">
        <f t="shared" si="21"/>
        <v>ShowCoco</v>
      </c>
      <c r="BW42" s="300">
        <f t="shared" si="22"/>
        <v>12.9</v>
      </c>
      <c r="BX42" s="301"/>
      <c r="BY42" s="302"/>
      <c r="BZ42" s="302"/>
      <c r="CA42" s="302"/>
      <c r="CB42" s="302"/>
      <c r="CC42" s="302"/>
      <c r="CD42" s="302"/>
      <c r="CE42" s="302"/>
      <c r="CF42" s="302"/>
      <c r="CG42" s="302"/>
      <c r="CH42" s="466" t="str">
        <f t="shared" si="75"/>
        <v>ShowCoco</v>
      </c>
      <c r="CI42" s="467"/>
      <c r="CJ42" s="302"/>
      <c r="CK42" s="302"/>
      <c r="CL42" s="302"/>
      <c r="CM42" s="302"/>
      <c r="CN42" s="302"/>
      <c r="CO42" s="302"/>
      <c r="CP42" s="302"/>
      <c r="CQ42" s="302"/>
      <c r="CR42" s="302"/>
      <c r="CS42" s="303"/>
      <c r="CT42" s="279">
        <f t="shared" si="86"/>
        <v>260</v>
      </c>
      <c r="CU42" s="299" t="str">
        <f t="shared" si="76"/>
        <v>ShowCoco</v>
      </c>
      <c r="CV42" s="377">
        <f t="shared" si="77"/>
        <v>0</v>
      </c>
      <c r="CW42" s="378"/>
      <c r="CX42" s="304">
        <f t="shared" ref="CX42" si="95">AE42+BM42+CV42</f>
        <v>3</v>
      </c>
      <c r="CY42" s="305">
        <f t="shared" ref="CY42" si="96">BW42*CX42</f>
        <v>38.700000000000003</v>
      </c>
      <c r="CZ42" s="306"/>
      <c r="DA42" s="17"/>
      <c r="DB42" s="17"/>
      <c r="DC42" s="279">
        <f t="shared" ref="DC42:DC49" si="97">D42</f>
        <v>260</v>
      </c>
      <c r="DD42" s="299" t="str">
        <f t="shared" si="25"/>
        <v>ShowCoco</v>
      </c>
      <c r="DE42" s="300">
        <f t="shared" si="26"/>
        <v>12.9</v>
      </c>
      <c r="DF42" s="301"/>
      <c r="DG42" s="302"/>
      <c r="DH42" s="302"/>
      <c r="DI42" s="302"/>
      <c r="DJ42" s="302"/>
      <c r="DK42" s="302"/>
      <c r="DL42" s="302"/>
      <c r="DM42" s="302"/>
      <c r="DN42" s="302"/>
      <c r="DO42" s="302"/>
      <c r="DP42" s="466" t="str">
        <f t="shared" si="78"/>
        <v>ShowCoco</v>
      </c>
      <c r="DQ42" s="467"/>
      <c r="DR42" s="302"/>
      <c r="DS42" s="302"/>
      <c r="DT42" s="302"/>
      <c r="DU42" s="302"/>
      <c r="DV42" s="302"/>
      <c r="DW42" s="302"/>
      <c r="DX42" s="302"/>
      <c r="DY42" s="302"/>
      <c r="DZ42" s="302"/>
      <c r="EA42" s="303"/>
      <c r="EB42" s="279">
        <f t="shared" si="87"/>
        <v>260</v>
      </c>
      <c r="EC42" s="299" t="str">
        <f t="shared" si="79"/>
        <v>ShowCoco</v>
      </c>
      <c r="ED42" s="377">
        <f t="shared" si="80"/>
        <v>0</v>
      </c>
      <c r="EE42" s="378"/>
      <c r="EF42" s="304">
        <f t="shared" si="27"/>
        <v>3</v>
      </c>
      <c r="EG42" s="305">
        <f t="shared" ref="EG42" si="98">DE42*EF42</f>
        <v>38.700000000000003</v>
      </c>
      <c r="EH42" s="306"/>
      <c r="EI42" s="17"/>
      <c r="EK42" s="279">
        <f t="shared" ref="EK42:EK49" si="99">D42</f>
        <v>260</v>
      </c>
      <c r="EL42" s="299" t="str">
        <f t="shared" si="29"/>
        <v>ShowCoco</v>
      </c>
      <c r="EM42" s="300">
        <f t="shared" si="30"/>
        <v>12.9</v>
      </c>
      <c r="EN42" s="301"/>
      <c r="EO42" s="302"/>
      <c r="EP42" s="302"/>
      <c r="EQ42" s="302"/>
      <c r="ER42" s="302"/>
      <c r="ES42" s="302"/>
      <c r="ET42" s="302"/>
      <c r="EU42" s="302"/>
      <c r="EV42" s="302"/>
      <c r="EW42" s="302"/>
      <c r="EX42" s="466" t="str">
        <f t="shared" si="81"/>
        <v>ShowCoco</v>
      </c>
      <c r="EY42" s="467"/>
      <c r="EZ42" s="302"/>
      <c r="FA42" s="302"/>
      <c r="FB42" s="302"/>
      <c r="FC42" s="302"/>
      <c r="FD42" s="302"/>
      <c r="FE42" s="302"/>
      <c r="FF42" s="302"/>
      <c r="FG42" s="302"/>
      <c r="FH42" s="302"/>
      <c r="FI42" s="303"/>
      <c r="FJ42" s="279">
        <f t="shared" si="88"/>
        <v>260</v>
      </c>
      <c r="FK42" s="299" t="str">
        <f t="shared" si="82"/>
        <v>ShowCoco</v>
      </c>
      <c r="FL42" s="377">
        <f t="shared" si="83"/>
        <v>0</v>
      </c>
      <c r="FM42" s="378"/>
      <c r="FN42" s="304">
        <f t="shared" si="31"/>
        <v>3</v>
      </c>
      <c r="FO42" s="305">
        <f t="shared" ref="FO42" si="100">FN42*EM42</f>
        <v>38.700000000000003</v>
      </c>
      <c r="FP42" s="306"/>
      <c r="FQ42" s="17"/>
      <c r="FR42" s="17"/>
    </row>
    <row r="43" spans="4:174" ht="24" customHeight="1">
      <c r="D43" s="43">
        <v>295</v>
      </c>
      <c r="E43" s="92" t="s">
        <v>124</v>
      </c>
      <c r="F43" s="93">
        <v>12.2</v>
      </c>
      <c r="G43" s="94"/>
      <c r="H43" s="95"/>
      <c r="I43" s="95"/>
      <c r="J43" s="95"/>
      <c r="K43" s="95"/>
      <c r="L43" s="95"/>
      <c r="M43" s="95"/>
      <c r="N43" s="95"/>
      <c r="O43" s="95"/>
      <c r="P43" s="95"/>
      <c r="Q43" s="468" t="str">
        <f>E43</f>
        <v>Moelleux Caramel</v>
      </c>
      <c r="R43" s="469"/>
      <c r="S43" s="95"/>
      <c r="T43" s="95"/>
      <c r="U43" s="95"/>
      <c r="V43" s="95"/>
      <c r="W43" s="95"/>
      <c r="X43" s="95"/>
      <c r="Y43" s="95">
        <v>2</v>
      </c>
      <c r="Z43" s="95"/>
      <c r="AA43" s="95"/>
      <c r="AB43" s="96"/>
      <c r="AC43" s="43">
        <f t="shared" si="84"/>
        <v>295</v>
      </c>
      <c r="AD43" s="92" t="str">
        <f>E43</f>
        <v>Moelleux Caramel</v>
      </c>
      <c r="AE43" s="385">
        <f t="shared" ref="AE43" si="101">SUM(S43:AB43,G43:P43)</f>
        <v>2</v>
      </c>
      <c r="AF43" s="386"/>
      <c r="AG43" s="98">
        <f t="shared" ref="AG43" si="102">IF(F43=0,"",AE43*F43)</f>
        <v>24.4</v>
      </c>
      <c r="AH43" s="99"/>
      <c r="AI43" s="17"/>
      <c r="AJ43" s="17"/>
      <c r="AL43" s="43">
        <f t="shared" si="91"/>
        <v>295</v>
      </c>
      <c r="AM43" s="92" t="str">
        <f t="shared" si="71"/>
        <v>Moelleux Caramel</v>
      </c>
      <c r="AN43" s="93">
        <f t="shared" si="18"/>
        <v>12.2</v>
      </c>
      <c r="AO43" s="94"/>
      <c r="AP43" s="95"/>
      <c r="AQ43" s="95"/>
      <c r="AR43" s="95"/>
      <c r="AS43" s="95"/>
      <c r="AT43" s="95"/>
      <c r="AU43" s="95"/>
      <c r="AV43" s="95"/>
      <c r="AW43" s="95"/>
      <c r="AX43" s="95"/>
      <c r="AY43" s="468" t="str">
        <f>AM43</f>
        <v>Moelleux Caramel</v>
      </c>
      <c r="AZ43" s="469"/>
      <c r="BA43" s="95">
        <v>1</v>
      </c>
      <c r="BB43" s="95"/>
      <c r="BC43" s="95"/>
      <c r="BD43" s="95"/>
      <c r="BE43" s="95"/>
      <c r="BF43" s="95"/>
      <c r="BG43" s="95"/>
      <c r="BH43" s="95"/>
      <c r="BI43" s="95"/>
      <c r="BJ43" s="96"/>
      <c r="BK43" s="43">
        <f t="shared" si="85"/>
        <v>295</v>
      </c>
      <c r="BL43" s="92" t="str">
        <f>AM43</f>
        <v>Moelleux Caramel</v>
      </c>
      <c r="BM43" s="385">
        <f t="shared" si="74"/>
        <v>1</v>
      </c>
      <c r="BN43" s="386"/>
      <c r="BO43" s="110">
        <f t="shared" ref="BO43" si="103">BM43+AE43</f>
        <v>3</v>
      </c>
      <c r="BP43" s="98">
        <f t="shared" ref="BP43" si="104">BO43*AN43</f>
        <v>36.599999999999994</v>
      </c>
      <c r="BQ43" s="21"/>
      <c r="BR43" s="17"/>
      <c r="BS43" s="17"/>
      <c r="BT43" s="17"/>
      <c r="BU43" s="43">
        <f t="shared" si="94"/>
        <v>295</v>
      </c>
      <c r="BV43" s="92" t="str">
        <f t="shared" si="21"/>
        <v>Moelleux Caramel</v>
      </c>
      <c r="BW43" s="93">
        <f t="shared" si="22"/>
        <v>12.2</v>
      </c>
      <c r="BX43" s="94"/>
      <c r="BY43" s="95"/>
      <c r="BZ43" s="95"/>
      <c r="CA43" s="95"/>
      <c r="CB43" s="95"/>
      <c r="CC43" s="95"/>
      <c r="CD43" s="95"/>
      <c r="CE43" s="95"/>
      <c r="CF43" s="95"/>
      <c r="CG43" s="95"/>
      <c r="CH43" s="468" t="str">
        <f>BV43</f>
        <v>Moelleux Caramel</v>
      </c>
      <c r="CI43" s="469"/>
      <c r="CJ43" s="95"/>
      <c r="CK43" s="95"/>
      <c r="CL43" s="95"/>
      <c r="CM43" s="95"/>
      <c r="CN43" s="95"/>
      <c r="CO43" s="95"/>
      <c r="CP43" s="95"/>
      <c r="CQ43" s="95"/>
      <c r="CR43" s="95"/>
      <c r="CS43" s="96"/>
      <c r="CT43" s="43">
        <f t="shared" si="86"/>
        <v>295</v>
      </c>
      <c r="CU43" s="92" t="str">
        <f>BV43</f>
        <v>Moelleux Caramel</v>
      </c>
      <c r="CV43" s="385">
        <f t="shared" si="77"/>
        <v>0</v>
      </c>
      <c r="CW43" s="386"/>
      <c r="CX43" s="110">
        <f t="shared" ref="CX43" si="105">AE43+BM43+CV43</f>
        <v>3</v>
      </c>
      <c r="CY43" s="98">
        <f t="shared" ref="CY43" si="106">BW43*CX43</f>
        <v>36.599999999999994</v>
      </c>
      <c r="CZ43" s="21"/>
      <c r="DA43" s="17"/>
      <c r="DB43" s="17"/>
      <c r="DC43" s="43">
        <f t="shared" si="97"/>
        <v>295</v>
      </c>
      <c r="DD43" s="92" t="str">
        <f t="shared" si="25"/>
        <v>Moelleux Caramel</v>
      </c>
      <c r="DE43" s="93">
        <f t="shared" si="26"/>
        <v>12.2</v>
      </c>
      <c r="DF43" s="94"/>
      <c r="DG43" s="95"/>
      <c r="DH43" s="95"/>
      <c r="DI43" s="95"/>
      <c r="DJ43" s="95"/>
      <c r="DK43" s="95"/>
      <c r="DL43" s="95"/>
      <c r="DM43" s="95"/>
      <c r="DN43" s="95"/>
      <c r="DO43" s="95"/>
      <c r="DP43" s="468" t="str">
        <f>DD43</f>
        <v>Moelleux Caramel</v>
      </c>
      <c r="DQ43" s="469"/>
      <c r="DR43" s="95"/>
      <c r="DS43" s="95"/>
      <c r="DT43" s="95"/>
      <c r="DU43" s="95"/>
      <c r="DV43" s="95"/>
      <c r="DW43" s="95"/>
      <c r="DX43" s="95"/>
      <c r="DY43" s="95"/>
      <c r="DZ43" s="95"/>
      <c r="EA43" s="96"/>
      <c r="EB43" s="43">
        <f t="shared" si="87"/>
        <v>295</v>
      </c>
      <c r="EC43" s="92" t="str">
        <f>DD43</f>
        <v>Moelleux Caramel</v>
      </c>
      <c r="ED43" s="385">
        <f t="shared" si="80"/>
        <v>0</v>
      </c>
      <c r="EE43" s="386"/>
      <c r="EF43" s="110">
        <f t="shared" si="27"/>
        <v>3</v>
      </c>
      <c r="EG43" s="98">
        <f t="shared" ref="EG43" si="107">DE43*EF43</f>
        <v>36.599999999999994</v>
      </c>
      <c r="EH43" s="21"/>
      <c r="EI43" s="17"/>
      <c r="EK43" s="43">
        <f t="shared" si="99"/>
        <v>295</v>
      </c>
      <c r="EL43" s="92" t="str">
        <f t="shared" si="29"/>
        <v>Moelleux Caramel</v>
      </c>
      <c r="EM43" s="93">
        <f t="shared" si="30"/>
        <v>12.2</v>
      </c>
      <c r="EN43" s="94"/>
      <c r="EO43" s="95"/>
      <c r="EP43" s="95"/>
      <c r="EQ43" s="95"/>
      <c r="ER43" s="95"/>
      <c r="ES43" s="95"/>
      <c r="ET43" s="95"/>
      <c r="EU43" s="95"/>
      <c r="EV43" s="95"/>
      <c r="EW43" s="95"/>
      <c r="EX43" s="468" t="str">
        <f>EL43</f>
        <v>Moelleux Caramel</v>
      </c>
      <c r="EY43" s="469"/>
      <c r="EZ43" s="95"/>
      <c r="FA43" s="95"/>
      <c r="FB43" s="95"/>
      <c r="FC43" s="95"/>
      <c r="FD43" s="95"/>
      <c r="FE43" s="95"/>
      <c r="FF43" s="95"/>
      <c r="FG43" s="95"/>
      <c r="FH43" s="95"/>
      <c r="FI43" s="96"/>
      <c r="FJ43" s="43">
        <f t="shared" si="88"/>
        <v>295</v>
      </c>
      <c r="FK43" s="92" t="str">
        <f>EL43</f>
        <v>Moelleux Caramel</v>
      </c>
      <c r="FL43" s="385">
        <f t="shared" si="83"/>
        <v>0</v>
      </c>
      <c r="FM43" s="386"/>
      <c r="FN43" s="186">
        <f t="shared" si="31"/>
        <v>3</v>
      </c>
      <c r="FO43" s="187">
        <f t="shared" ref="FO43" si="108">FN43*EM43</f>
        <v>36.599999999999994</v>
      </c>
      <c r="FP43" s="66"/>
      <c r="FQ43" s="17"/>
      <c r="FR43" s="17"/>
    </row>
    <row r="44" spans="4:174" ht="24" customHeight="1">
      <c r="D44" s="288">
        <v>330</v>
      </c>
      <c r="E44" s="280" t="s">
        <v>125</v>
      </c>
      <c r="F44" s="281">
        <v>8.6</v>
      </c>
      <c r="G44" s="282"/>
      <c r="H44" s="283"/>
      <c r="I44" s="283"/>
      <c r="J44" s="283"/>
      <c r="K44" s="283"/>
      <c r="L44" s="283"/>
      <c r="M44" s="283"/>
      <c r="N44" s="283"/>
      <c r="O44" s="283"/>
      <c r="P44" s="283">
        <v>1</v>
      </c>
      <c r="Q44" s="380" t="str">
        <f t="shared" ref="Q44:Q50" si="109">E44</f>
        <v>Bijou Myrtille</v>
      </c>
      <c r="R44" s="380"/>
      <c r="S44" s="283"/>
      <c r="T44" s="283"/>
      <c r="U44" s="283"/>
      <c r="V44" s="283"/>
      <c r="W44" s="283">
        <v>2</v>
      </c>
      <c r="X44" s="283"/>
      <c r="Y44" s="283"/>
      <c r="Z44" s="283"/>
      <c r="AA44" s="283"/>
      <c r="AB44" s="284"/>
      <c r="AC44" s="288">
        <f t="shared" si="84"/>
        <v>330</v>
      </c>
      <c r="AD44" s="289" t="str">
        <f>E44</f>
        <v>Bijou Myrtille</v>
      </c>
      <c r="AE44" s="438">
        <f t="shared" si="33"/>
        <v>3</v>
      </c>
      <c r="AF44" s="439"/>
      <c r="AG44" s="286">
        <f t="shared" si="16"/>
        <v>25.799999999999997</v>
      </c>
      <c r="AH44" s="287"/>
      <c r="AI44" s="17"/>
      <c r="AJ44" s="17"/>
      <c r="AL44" s="279">
        <f t="shared" si="91"/>
        <v>330</v>
      </c>
      <c r="AM44" s="299" t="str">
        <f t="shared" si="71"/>
        <v>Bijou Myrtille</v>
      </c>
      <c r="AN44" s="300">
        <f t="shared" si="18"/>
        <v>8.6</v>
      </c>
      <c r="AO44" s="301">
        <v>1</v>
      </c>
      <c r="AP44" s="302"/>
      <c r="AQ44" s="302"/>
      <c r="AR44" s="302"/>
      <c r="AS44" s="302"/>
      <c r="AT44" s="302"/>
      <c r="AU44" s="302"/>
      <c r="AV44" s="302"/>
      <c r="AW44" s="302"/>
      <c r="AX44" s="302"/>
      <c r="AY44" s="379" t="str">
        <f t="shared" ref="AY44:AY50" si="110">AM44</f>
        <v>Bijou Myrtille</v>
      </c>
      <c r="AZ44" s="379"/>
      <c r="BA44" s="302"/>
      <c r="BB44" s="302"/>
      <c r="BC44" s="302"/>
      <c r="BD44" s="302"/>
      <c r="BE44" s="302"/>
      <c r="BF44" s="302"/>
      <c r="BG44" s="302"/>
      <c r="BH44" s="302"/>
      <c r="BI44" s="302"/>
      <c r="BJ44" s="303"/>
      <c r="BK44" s="288">
        <f t="shared" si="85"/>
        <v>330</v>
      </c>
      <c r="BL44" s="307" t="str">
        <f>AM44</f>
        <v>Bijou Myrtille</v>
      </c>
      <c r="BM44" s="377">
        <f t="shared" si="74"/>
        <v>1</v>
      </c>
      <c r="BN44" s="378"/>
      <c r="BO44" s="304">
        <f t="shared" si="19"/>
        <v>4</v>
      </c>
      <c r="BP44" s="305">
        <f t="shared" si="20"/>
        <v>34.4</v>
      </c>
      <c r="BQ44" s="308"/>
      <c r="BR44" s="17"/>
      <c r="BS44" s="17"/>
      <c r="BT44" s="17"/>
      <c r="BU44" s="279">
        <f t="shared" si="94"/>
        <v>330</v>
      </c>
      <c r="BV44" s="299" t="str">
        <f t="shared" si="21"/>
        <v>Bijou Myrtille</v>
      </c>
      <c r="BW44" s="300">
        <f t="shared" si="22"/>
        <v>8.6</v>
      </c>
      <c r="BX44" s="301"/>
      <c r="BY44" s="302"/>
      <c r="BZ44" s="302"/>
      <c r="CA44" s="302"/>
      <c r="CB44" s="302"/>
      <c r="CC44" s="302"/>
      <c r="CD44" s="302"/>
      <c r="CE44" s="302"/>
      <c r="CF44" s="302"/>
      <c r="CG44" s="302"/>
      <c r="CH44" s="379" t="str">
        <f t="shared" ref="CH44:CH50" si="111">BV44</f>
        <v>Bijou Myrtille</v>
      </c>
      <c r="CI44" s="379"/>
      <c r="CJ44" s="302"/>
      <c r="CK44" s="302"/>
      <c r="CL44" s="302"/>
      <c r="CM44" s="302"/>
      <c r="CN44" s="302"/>
      <c r="CO44" s="302"/>
      <c r="CP44" s="302"/>
      <c r="CQ44" s="302"/>
      <c r="CR44" s="302"/>
      <c r="CS44" s="303"/>
      <c r="CT44" s="288">
        <f t="shared" si="86"/>
        <v>330</v>
      </c>
      <c r="CU44" s="307" t="str">
        <f>BV44</f>
        <v>Bijou Myrtille</v>
      </c>
      <c r="CV44" s="377">
        <f t="shared" si="77"/>
        <v>0</v>
      </c>
      <c r="CW44" s="378"/>
      <c r="CX44" s="304">
        <f t="shared" si="23"/>
        <v>4</v>
      </c>
      <c r="CY44" s="305">
        <f t="shared" si="24"/>
        <v>34.4</v>
      </c>
      <c r="CZ44" s="308"/>
      <c r="DA44" s="17"/>
      <c r="DB44" s="17"/>
      <c r="DC44" s="279">
        <f t="shared" si="97"/>
        <v>330</v>
      </c>
      <c r="DD44" s="299" t="str">
        <f t="shared" si="25"/>
        <v>Bijou Myrtille</v>
      </c>
      <c r="DE44" s="300">
        <f t="shared" si="26"/>
        <v>8.6</v>
      </c>
      <c r="DF44" s="301"/>
      <c r="DG44" s="302"/>
      <c r="DH44" s="302"/>
      <c r="DI44" s="302"/>
      <c r="DJ44" s="302"/>
      <c r="DK44" s="302"/>
      <c r="DL44" s="302"/>
      <c r="DM44" s="302"/>
      <c r="DN44" s="302"/>
      <c r="DO44" s="302"/>
      <c r="DP44" s="379" t="str">
        <f t="shared" ref="DP44:DP50" si="112">DD44</f>
        <v>Bijou Myrtille</v>
      </c>
      <c r="DQ44" s="379"/>
      <c r="DR44" s="302"/>
      <c r="DS44" s="302"/>
      <c r="DT44" s="302"/>
      <c r="DU44" s="302"/>
      <c r="DV44" s="302"/>
      <c r="DW44" s="302"/>
      <c r="DX44" s="302"/>
      <c r="DY44" s="302"/>
      <c r="DZ44" s="302"/>
      <c r="EA44" s="303"/>
      <c r="EB44" s="288">
        <f t="shared" si="87"/>
        <v>330</v>
      </c>
      <c r="EC44" s="307" t="str">
        <f>DD44</f>
        <v>Bijou Myrtille</v>
      </c>
      <c r="ED44" s="377">
        <f t="shared" si="80"/>
        <v>0</v>
      </c>
      <c r="EE44" s="378"/>
      <c r="EF44" s="304">
        <f t="shared" si="27"/>
        <v>4</v>
      </c>
      <c r="EG44" s="305">
        <f t="shared" si="28"/>
        <v>34.4</v>
      </c>
      <c r="EH44" s="306"/>
      <c r="EI44" s="17"/>
      <c r="EK44" s="279">
        <f t="shared" si="99"/>
        <v>330</v>
      </c>
      <c r="EL44" s="299" t="str">
        <f t="shared" si="29"/>
        <v>Bijou Myrtille</v>
      </c>
      <c r="EM44" s="300">
        <f t="shared" si="30"/>
        <v>8.6</v>
      </c>
      <c r="EN44" s="301"/>
      <c r="EO44" s="302"/>
      <c r="EP44" s="302"/>
      <c r="EQ44" s="302"/>
      <c r="ER44" s="302"/>
      <c r="ES44" s="302"/>
      <c r="ET44" s="302"/>
      <c r="EU44" s="302"/>
      <c r="EV44" s="302"/>
      <c r="EW44" s="302"/>
      <c r="EX44" s="379" t="str">
        <f t="shared" ref="EX44:EX50" si="113">EL44</f>
        <v>Bijou Myrtille</v>
      </c>
      <c r="EY44" s="379"/>
      <c r="EZ44" s="302"/>
      <c r="FA44" s="302"/>
      <c r="FB44" s="302"/>
      <c r="FC44" s="302"/>
      <c r="FD44" s="302"/>
      <c r="FE44" s="302"/>
      <c r="FF44" s="302"/>
      <c r="FG44" s="302"/>
      <c r="FH44" s="302"/>
      <c r="FI44" s="303"/>
      <c r="FJ44" s="288">
        <f t="shared" si="88"/>
        <v>330</v>
      </c>
      <c r="FK44" s="307" t="str">
        <f>EL44</f>
        <v>Bijou Myrtille</v>
      </c>
      <c r="FL44" s="377">
        <f t="shared" si="83"/>
        <v>0</v>
      </c>
      <c r="FM44" s="378"/>
      <c r="FN44" s="304">
        <f t="shared" si="31"/>
        <v>4</v>
      </c>
      <c r="FO44" s="305">
        <f t="shared" si="32"/>
        <v>34.4</v>
      </c>
      <c r="FP44" s="306"/>
      <c r="FQ44" s="17"/>
      <c r="FR44" s="17"/>
    </row>
    <row r="45" spans="4:174" ht="24" customHeight="1">
      <c r="D45" s="44">
        <v>570</v>
      </c>
      <c r="E45" s="92" t="s">
        <v>126</v>
      </c>
      <c r="F45" s="93">
        <v>10.8</v>
      </c>
      <c r="G45" s="94"/>
      <c r="H45" s="95"/>
      <c r="I45" s="95"/>
      <c r="J45" s="95"/>
      <c r="K45" s="95"/>
      <c r="L45" s="95"/>
      <c r="M45" s="95">
        <v>1</v>
      </c>
      <c r="N45" s="95"/>
      <c r="O45" s="95"/>
      <c r="P45" s="95"/>
      <c r="Q45" s="393" t="str">
        <f t="shared" si="109"/>
        <v>Mini-Crêpes ChocoLait</v>
      </c>
      <c r="R45" s="393"/>
      <c r="S45" s="95"/>
      <c r="T45" s="95"/>
      <c r="U45" s="95"/>
      <c r="V45" s="95"/>
      <c r="W45" s="95"/>
      <c r="X45" s="95"/>
      <c r="Y45" s="95"/>
      <c r="Z45" s="95"/>
      <c r="AA45" s="95"/>
      <c r="AB45" s="96"/>
      <c r="AC45" s="44">
        <f t="shared" si="84"/>
        <v>570</v>
      </c>
      <c r="AD45" s="97" t="str">
        <f t="shared" ref="AC45:AD50" si="114">E45</f>
        <v>Mini-Crêpes ChocoLait</v>
      </c>
      <c r="AE45" s="385">
        <f t="shared" si="33"/>
        <v>1</v>
      </c>
      <c r="AF45" s="386"/>
      <c r="AG45" s="187">
        <f t="shared" si="16"/>
        <v>10.8</v>
      </c>
      <c r="AH45" s="99"/>
      <c r="AI45" s="17"/>
      <c r="AJ45" s="17"/>
      <c r="AL45" s="43">
        <f t="shared" si="91"/>
        <v>570</v>
      </c>
      <c r="AM45" s="92" t="str">
        <f t="shared" si="71"/>
        <v>Mini-Crêpes ChocoLait</v>
      </c>
      <c r="AN45" s="93">
        <f t="shared" si="18"/>
        <v>10.8</v>
      </c>
      <c r="AO45" s="94"/>
      <c r="AP45" s="95"/>
      <c r="AQ45" s="95"/>
      <c r="AR45" s="95"/>
      <c r="AS45" s="95"/>
      <c r="AT45" s="95"/>
      <c r="AU45" s="95">
        <v>1</v>
      </c>
      <c r="AV45" s="95"/>
      <c r="AW45" s="95"/>
      <c r="AX45" s="95"/>
      <c r="AY45" s="393" t="str">
        <f t="shared" si="110"/>
        <v>Mini-Crêpes ChocoLait</v>
      </c>
      <c r="AZ45" s="393"/>
      <c r="BA45" s="95"/>
      <c r="BB45" s="95"/>
      <c r="BC45" s="95"/>
      <c r="BD45" s="95"/>
      <c r="BE45" s="95"/>
      <c r="BF45" s="95"/>
      <c r="BG45" s="95"/>
      <c r="BH45" s="95"/>
      <c r="BI45" s="95"/>
      <c r="BJ45" s="96"/>
      <c r="BK45" s="44">
        <f t="shared" si="85"/>
        <v>570</v>
      </c>
      <c r="BL45" s="97" t="str">
        <f t="shared" ref="BL45:BL50" si="115">AM45</f>
        <v>Mini-Crêpes ChocoLait</v>
      </c>
      <c r="BM45" s="385">
        <f t="shared" si="74"/>
        <v>1</v>
      </c>
      <c r="BN45" s="386"/>
      <c r="BO45" s="110">
        <f t="shared" si="19"/>
        <v>2</v>
      </c>
      <c r="BP45" s="98">
        <f t="shared" si="20"/>
        <v>21.6</v>
      </c>
      <c r="BQ45" s="20"/>
      <c r="BR45" s="17"/>
      <c r="BS45" s="17"/>
      <c r="BT45" s="17"/>
      <c r="BU45" s="43">
        <f t="shared" si="94"/>
        <v>570</v>
      </c>
      <c r="BV45" s="92" t="str">
        <f t="shared" si="21"/>
        <v>Mini-Crêpes ChocoLait</v>
      </c>
      <c r="BW45" s="93">
        <f t="shared" si="22"/>
        <v>10.8</v>
      </c>
      <c r="BX45" s="94"/>
      <c r="BY45" s="95"/>
      <c r="BZ45" s="95"/>
      <c r="CA45" s="95"/>
      <c r="CB45" s="95"/>
      <c r="CC45" s="95"/>
      <c r="CD45" s="95"/>
      <c r="CE45" s="95"/>
      <c r="CF45" s="95"/>
      <c r="CG45" s="95"/>
      <c r="CH45" s="393" t="str">
        <f t="shared" si="111"/>
        <v>Mini-Crêpes ChocoLait</v>
      </c>
      <c r="CI45" s="393"/>
      <c r="CJ45" s="95"/>
      <c r="CK45" s="95"/>
      <c r="CL45" s="95"/>
      <c r="CM45" s="95"/>
      <c r="CN45" s="95"/>
      <c r="CO45" s="95"/>
      <c r="CP45" s="95"/>
      <c r="CQ45" s="95"/>
      <c r="CR45" s="95"/>
      <c r="CS45" s="96"/>
      <c r="CT45" s="44">
        <f t="shared" si="86"/>
        <v>570</v>
      </c>
      <c r="CU45" s="97" t="str">
        <f t="shared" ref="CU45:CU50" si="116">BV45</f>
        <v>Mini-Crêpes ChocoLait</v>
      </c>
      <c r="CV45" s="385">
        <f t="shared" si="77"/>
        <v>0</v>
      </c>
      <c r="CW45" s="386"/>
      <c r="CX45" s="110">
        <f t="shared" si="23"/>
        <v>2</v>
      </c>
      <c r="CY45" s="98">
        <f t="shared" si="24"/>
        <v>21.6</v>
      </c>
      <c r="CZ45" s="20"/>
      <c r="DA45" s="17"/>
      <c r="DB45" s="17"/>
      <c r="DC45" s="43">
        <f t="shared" si="97"/>
        <v>570</v>
      </c>
      <c r="DD45" s="92" t="str">
        <f t="shared" si="25"/>
        <v>Mini-Crêpes ChocoLait</v>
      </c>
      <c r="DE45" s="93">
        <f t="shared" si="26"/>
        <v>10.8</v>
      </c>
      <c r="DF45" s="94"/>
      <c r="DG45" s="95"/>
      <c r="DH45" s="95"/>
      <c r="DI45" s="95"/>
      <c r="DJ45" s="95"/>
      <c r="DK45" s="95"/>
      <c r="DL45" s="95"/>
      <c r="DM45" s="95"/>
      <c r="DN45" s="95"/>
      <c r="DO45" s="95"/>
      <c r="DP45" s="393" t="str">
        <f t="shared" si="112"/>
        <v>Mini-Crêpes ChocoLait</v>
      </c>
      <c r="DQ45" s="393"/>
      <c r="DR45" s="95"/>
      <c r="DS45" s="95"/>
      <c r="DT45" s="95"/>
      <c r="DU45" s="95"/>
      <c r="DV45" s="95"/>
      <c r="DW45" s="95"/>
      <c r="DX45" s="95"/>
      <c r="DY45" s="95"/>
      <c r="DZ45" s="95"/>
      <c r="EA45" s="96"/>
      <c r="EB45" s="44">
        <f t="shared" si="87"/>
        <v>570</v>
      </c>
      <c r="EC45" s="97" t="str">
        <f t="shared" ref="EC45:EC50" si="117">DD45</f>
        <v>Mini-Crêpes ChocoLait</v>
      </c>
      <c r="ED45" s="385">
        <f t="shared" si="80"/>
        <v>0</v>
      </c>
      <c r="EE45" s="386"/>
      <c r="EF45" s="110">
        <f t="shared" si="27"/>
        <v>2</v>
      </c>
      <c r="EG45" s="98">
        <f t="shared" si="28"/>
        <v>21.6</v>
      </c>
      <c r="EH45" s="21"/>
      <c r="EI45" s="17"/>
      <c r="EK45" s="43">
        <f t="shared" si="99"/>
        <v>570</v>
      </c>
      <c r="EL45" s="92" t="str">
        <f t="shared" si="29"/>
        <v>Mini-Crêpes ChocoLait</v>
      </c>
      <c r="EM45" s="93">
        <f t="shared" si="30"/>
        <v>10.8</v>
      </c>
      <c r="EN45" s="94"/>
      <c r="EO45" s="95"/>
      <c r="EP45" s="95"/>
      <c r="EQ45" s="95"/>
      <c r="ER45" s="95"/>
      <c r="ES45" s="95"/>
      <c r="ET45" s="95"/>
      <c r="EU45" s="95"/>
      <c r="EV45" s="95"/>
      <c r="EW45" s="95"/>
      <c r="EX45" s="393" t="str">
        <f t="shared" si="113"/>
        <v>Mini-Crêpes ChocoLait</v>
      </c>
      <c r="EY45" s="393"/>
      <c r="EZ45" s="95"/>
      <c r="FA45" s="95"/>
      <c r="FB45" s="95"/>
      <c r="FC45" s="95"/>
      <c r="FD45" s="95"/>
      <c r="FE45" s="95"/>
      <c r="FF45" s="95"/>
      <c r="FG45" s="95"/>
      <c r="FH45" s="95"/>
      <c r="FI45" s="96"/>
      <c r="FJ45" s="44">
        <f t="shared" si="88"/>
        <v>570</v>
      </c>
      <c r="FK45" s="97" t="str">
        <f t="shared" ref="FK45:FK50" si="118">EL45</f>
        <v>Mini-Crêpes ChocoLait</v>
      </c>
      <c r="FL45" s="385">
        <f t="shared" si="83"/>
        <v>0</v>
      </c>
      <c r="FM45" s="386"/>
      <c r="FN45" s="186">
        <f t="shared" si="31"/>
        <v>2</v>
      </c>
      <c r="FO45" s="187">
        <f t="shared" si="32"/>
        <v>21.6</v>
      </c>
      <c r="FP45" s="66"/>
      <c r="FQ45" s="17"/>
      <c r="FR45" s="17"/>
    </row>
    <row r="46" spans="4:174" ht="24" customHeight="1">
      <c r="D46" s="288">
        <v>650</v>
      </c>
      <c r="E46" s="280" t="s">
        <v>127</v>
      </c>
      <c r="F46" s="281">
        <v>12.3</v>
      </c>
      <c r="G46" s="282"/>
      <c r="H46" s="283"/>
      <c r="I46" s="283"/>
      <c r="J46" s="283"/>
      <c r="K46" s="283">
        <v>1</v>
      </c>
      <c r="L46" s="283"/>
      <c r="M46" s="283">
        <v>1</v>
      </c>
      <c r="N46" s="283"/>
      <c r="O46" s="283"/>
      <c r="P46" s="283"/>
      <c r="Q46" s="380" t="str">
        <f t="shared" si="109"/>
        <v>Coffret Madeleines Ecrin</v>
      </c>
      <c r="R46" s="380"/>
      <c r="S46" s="283"/>
      <c r="T46" s="283"/>
      <c r="U46" s="283"/>
      <c r="V46" s="283"/>
      <c r="W46" s="283">
        <v>1</v>
      </c>
      <c r="X46" s="283"/>
      <c r="Y46" s="283"/>
      <c r="Z46" s="283"/>
      <c r="AA46" s="283"/>
      <c r="AB46" s="284"/>
      <c r="AC46" s="288">
        <f t="shared" si="114"/>
        <v>650</v>
      </c>
      <c r="AD46" s="289" t="str">
        <f t="shared" si="114"/>
        <v>Coffret Madeleines Ecrin</v>
      </c>
      <c r="AE46" s="438">
        <f t="shared" si="33"/>
        <v>3</v>
      </c>
      <c r="AF46" s="439"/>
      <c r="AG46" s="286">
        <f t="shared" si="16"/>
        <v>36.900000000000006</v>
      </c>
      <c r="AH46" s="287"/>
      <c r="AI46" s="17"/>
      <c r="AJ46" s="17"/>
      <c r="AL46" s="279">
        <f t="shared" si="91"/>
        <v>650</v>
      </c>
      <c r="AM46" s="299" t="str">
        <f t="shared" si="71"/>
        <v>Coffret Madeleines Ecrin</v>
      </c>
      <c r="AN46" s="300">
        <f t="shared" si="18"/>
        <v>12.3</v>
      </c>
      <c r="AO46" s="301"/>
      <c r="AP46" s="302"/>
      <c r="AQ46" s="302"/>
      <c r="AR46" s="302">
        <v>1</v>
      </c>
      <c r="AS46" s="302"/>
      <c r="AT46" s="302"/>
      <c r="AU46" s="302"/>
      <c r="AV46" s="302"/>
      <c r="AW46" s="302"/>
      <c r="AX46" s="302"/>
      <c r="AY46" s="379" t="str">
        <f t="shared" si="110"/>
        <v>Coffret Madeleines Ecrin</v>
      </c>
      <c r="AZ46" s="379"/>
      <c r="BA46" s="302"/>
      <c r="BB46" s="302"/>
      <c r="BC46" s="302"/>
      <c r="BD46" s="302"/>
      <c r="BE46" s="302"/>
      <c r="BF46" s="302"/>
      <c r="BG46" s="302"/>
      <c r="BH46" s="302"/>
      <c r="BI46" s="302"/>
      <c r="BJ46" s="303"/>
      <c r="BK46" s="288">
        <f t="shared" si="85"/>
        <v>650</v>
      </c>
      <c r="BL46" s="307" t="str">
        <f t="shared" si="115"/>
        <v>Coffret Madeleines Ecrin</v>
      </c>
      <c r="BM46" s="377">
        <f t="shared" si="74"/>
        <v>1</v>
      </c>
      <c r="BN46" s="378"/>
      <c r="BO46" s="304">
        <f t="shared" si="19"/>
        <v>4</v>
      </c>
      <c r="BP46" s="305">
        <f t="shared" si="20"/>
        <v>49.2</v>
      </c>
      <c r="BQ46" s="308"/>
      <c r="BR46" s="17"/>
      <c r="BS46" s="17"/>
      <c r="BT46" s="17"/>
      <c r="BU46" s="279">
        <f t="shared" si="94"/>
        <v>650</v>
      </c>
      <c r="BV46" s="299" t="str">
        <f t="shared" si="21"/>
        <v>Coffret Madeleines Ecrin</v>
      </c>
      <c r="BW46" s="300">
        <f t="shared" si="22"/>
        <v>12.3</v>
      </c>
      <c r="BX46" s="301"/>
      <c r="BY46" s="302"/>
      <c r="BZ46" s="302"/>
      <c r="CA46" s="302"/>
      <c r="CB46" s="302"/>
      <c r="CC46" s="302"/>
      <c r="CD46" s="302"/>
      <c r="CE46" s="302"/>
      <c r="CF46" s="302"/>
      <c r="CG46" s="302"/>
      <c r="CH46" s="379" t="str">
        <f t="shared" si="111"/>
        <v>Coffret Madeleines Ecrin</v>
      </c>
      <c r="CI46" s="379"/>
      <c r="CJ46" s="302"/>
      <c r="CK46" s="302"/>
      <c r="CL46" s="302"/>
      <c r="CM46" s="302"/>
      <c r="CN46" s="302"/>
      <c r="CO46" s="302"/>
      <c r="CP46" s="302"/>
      <c r="CQ46" s="302"/>
      <c r="CR46" s="302"/>
      <c r="CS46" s="303"/>
      <c r="CT46" s="288">
        <f t="shared" si="86"/>
        <v>650</v>
      </c>
      <c r="CU46" s="307" t="str">
        <f t="shared" si="116"/>
        <v>Coffret Madeleines Ecrin</v>
      </c>
      <c r="CV46" s="377">
        <f t="shared" si="77"/>
        <v>0</v>
      </c>
      <c r="CW46" s="378"/>
      <c r="CX46" s="304">
        <f t="shared" si="23"/>
        <v>4</v>
      </c>
      <c r="CY46" s="305">
        <f t="shared" si="24"/>
        <v>49.2</v>
      </c>
      <c r="CZ46" s="308"/>
      <c r="DA46" s="17"/>
      <c r="DB46" s="17"/>
      <c r="DC46" s="279">
        <f t="shared" si="97"/>
        <v>650</v>
      </c>
      <c r="DD46" s="299" t="str">
        <f t="shared" si="25"/>
        <v>Coffret Madeleines Ecrin</v>
      </c>
      <c r="DE46" s="300">
        <f t="shared" si="26"/>
        <v>12.3</v>
      </c>
      <c r="DF46" s="301"/>
      <c r="DG46" s="302"/>
      <c r="DH46" s="302"/>
      <c r="DI46" s="302"/>
      <c r="DJ46" s="302"/>
      <c r="DK46" s="302"/>
      <c r="DL46" s="302"/>
      <c r="DM46" s="302"/>
      <c r="DN46" s="302"/>
      <c r="DO46" s="302"/>
      <c r="DP46" s="379" t="str">
        <f t="shared" si="112"/>
        <v>Coffret Madeleines Ecrin</v>
      </c>
      <c r="DQ46" s="379"/>
      <c r="DR46" s="302"/>
      <c r="DS46" s="302"/>
      <c r="DT46" s="302"/>
      <c r="DU46" s="302"/>
      <c r="DV46" s="302"/>
      <c r="DW46" s="302"/>
      <c r="DX46" s="302"/>
      <c r="DY46" s="302"/>
      <c r="DZ46" s="302"/>
      <c r="EA46" s="303"/>
      <c r="EB46" s="288">
        <f t="shared" si="87"/>
        <v>650</v>
      </c>
      <c r="EC46" s="307" t="str">
        <f t="shared" si="117"/>
        <v>Coffret Madeleines Ecrin</v>
      </c>
      <c r="ED46" s="377">
        <f t="shared" si="80"/>
        <v>0</v>
      </c>
      <c r="EE46" s="378"/>
      <c r="EF46" s="304">
        <f t="shared" si="27"/>
        <v>4</v>
      </c>
      <c r="EG46" s="305">
        <f t="shared" si="28"/>
        <v>49.2</v>
      </c>
      <c r="EH46" s="306"/>
      <c r="EI46" s="17"/>
      <c r="EK46" s="279">
        <f t="shared" si="99"/>
        <v>650</v>
      </c>
      <c r="EL46" s="299" t="str">
        <f t="shared" si="29"/>
        <v>Coffret Madeleines Ecrin</v>
      </c>
      <c r="EM46" s="300">
        <f t="shared" si="30"/>
        <v>12.3</v>
      </c>
      <c r="EN46" s="301"/>
      <c r="EO46" s="302"/>
      <c r="EP46" s="302"/>
      <c r="EQ46" s="302"/>
      <c r="ER46" s="302"/>
      <c r="ES46" s="302"/>
      <c r="ET46" s="302"/>
      <c r="EU46" s="302"/>
      <c r="EV46" s="302"/>
      <c r="EW46" s="302"/>
      <c r="EX46" s="379" t="str">
        <f t="shared" si="113"/>
        <v>Coffret Madeleines Ecrin</v>
      </c>
      <c r="EY46" s="379"/>
      <c r="EZ46" s="302"/>
      <c r="FA46" s="302"/>
      <c r="FB46" s="302"/>
      <c r="FC46" s="302"/>
      <c r="FD46" s="302"/>
      <c r="FE46" s="302"/>
      <c r="FF46" s="302"/>
      <c r="FG46" s="302"/>
      <c r="FH46" s="302"/>
      <c r="FI46" s="303"/>
      <c r="FJ46" s="288">
        <f t="shared" si="88"/>
        <v>650</v>
      </c>
      <c r="FK46" s="307" t="str">
        <f t="shared" si="118"/>
        <v>Coffret Madeleines Ecrin</v>
      </c>
      <c r="FL46" s="377">
        <f t="shared" si="83"/>
        <v>0</v>
      </c>
      <c r="FM46" s="378"/>
      <c r="FN46" s="304">
        <f t="shared" si="31"/>
        <v>4</v>
      </c>
      <c r="FO46" s="305">
        <f t="shared" si="32"/>
        <v>49.2</v>
      </c>
      <c r="FP46" s="306"/>
      <c r="FQ46" s="17"/>
      <c r="FR46" s="17"/>
    </row>
    <row r="47" spans="4:174" ht="24" customHeight="1">
      <c r="D47" s="44">
        <v>695</v>
      </c>
      <c r="E47" s="92" t="s">
        <v>128</v>
      </c>
      <c r="F47" s="93">
        <v>11.3</v>
      </c>
      <c r="G47" s="94"/>
      <c r="H47" s="95"/>
      <c r="I47" s="95">
        <v>1</v>
      </c>
      <c r="J47" s="95"/>
      <c r="K47" s="95"/>
      <c r="L47" s="95"/>
      <c r="M47" s="95">
        <v>1</v>
      </c>
      <c r="N47" s="95"/>
      <c r="O47" s="95"/>
      <c r="P47" s="95">
        <v>1</v>
      </c>
      <c r="Q47" s="393" t="str">
        <f t="shared" ref="Q47" si="119">E47</f>
        <v>Coffret Brins d'Etoiles</v>
      </c>
      <c r="R47" s="393"/>
      <c r="S47" s="95"/>
      <c r="T47" s="95"/>
      <c r="U47" s="95"/>
      <c r="V47" s="95"/>
      <c r="W47" s="95"/>
      <c r="X47" s="95"/>
      <c r="Y47" s="95">
        <v>1</v>
      </c>
      <c r="Z47" s="95"/>
      <c r="AA47" s="95"/>
      <c r="AB47" s="96"/>
      <c r="AC47" s="44">
        <f t="shared" ref="AC47" si="120">D47</f>
        <v>695</v>
      </c>
      <c r="AD47" s="92" t="str">
        <f t="shared" ref="AD47" si="121">E47</f>
        <v>Coffret Brins d'Etoiles</v>
      </c>
      <c r="AE47" s="385">
        <f t="shared" ref="AE47" si="122">SUM(S47:AB47,G47:P47)</f>
        <v>4</v>
      </c>
      <c r="AF47" s="386"/>
      <c r="AG47" s="98">
        <f t="shared" ref="AG47" si="123">IF(F47=0,"",AE47*F47)</f>
        <v>45.2</v>
      </c>
      <c r="AH47" s="99"/>
      <c r="AI47" s="17"/>
      <c r="AJ47" s="17"/>
      <c r="AL47" s="43">
        <f t="shared" si="91"/>
        <v>695</v>
      </c>
      <c r="AM47" s="92" t="str">
        <f t="shared" si="71"/>
        <v>Coffret Brins d'Etoiles</v>
      </c>
      <c r="AN47" s="93">
        <f t="shared" si="18"/>
        <v>11.3</v>
      </c>
      <c r="AO47" s="94"/>
      <c r="AP47" s="95"/>
      <c r="AQ47" s="95"/>
      <c r="AR47" s="95"/>
      <c r="AS47" s="95"/>
      <c r="AT47" s="95"/>
      <c r="AU47" s="95"/>
      <c r="AV47" s="95"/>
      <c r="AW47" s="95"/>
      <c r="AX47" s="95"/>
      <c r="AY47" s="393" t="str">
        <f t="shared" si="110"/>
        <v>Coffret Brins d'Etoiles</v>
      </c>
      <c r="AZ47" s="393"/>
      <c r="BA47" s="95"/>
      <c r="BB47" s="95"/>
      <c r="BC47" s="95"/>
      <c r="BD47" s="95"/>
      <c r="BE47" s="95"/>
      <c r="BF47" s="95"/>
      <c r="BG47" s="95"/>
      <c r="BH47" s="95"/>
      <c r="BI47" s="95"/>
      <c r="BJ47" s="96"/>
      <c r="BK47" s="44">
        <f t="shared" si="85"/>
        <v>695</v>
      </c>
      <c r="BL47" s="97" t="str">
        <f t="shared" si="115"/>
        <v>Coffret Brins d'Etoiles</v>
      </c>
      <c r="BM47" s="385">
        <f t="shared" si="74"/>
        <v>0</v>
      </c>
      <c r="BN47" s="386"/>
      <c r="BO47" s="110">
        <f t="shared" ref="BO47" si="124">BM47+AE47</f>
        <v>4</v>
      </c>
      <c r="BP47" s="98">
        <f t="shared" ref="BP47" si="125">BO47*AN47</f>
        <v>45.2</v>
      </c>
      <c r="BQ47" s="20"/>
      <c r="BR47" s="17"/>
      <c r="BS47" s="17"/>
      <c r="BT47" s="17"/>
      <c r="BU47" s="43">
        <f t="shared" si="94"/>
        <v>695</v>
      </c>
      <c r="BV47" s="92" t="str">
        <f t="shared" si="21"/>
        <v>Coffret Brins d'Etoiles</v>
      </c>
      <c r="BW47" s="93">
        <f t="shared" si="22"/>
        <v>11.3</v>
      </c>
      <c r="BX47" s="94"/>
      <c r="BY47" s="95"/>
      <c r="BZ47" s="95"/>
      <c r="CA47" s="95"/>
      <c r="CB47" s="95"/>
      <c r="CC47" s="95"/>
      <c r="CD47" s="95"/>
      <c r="CE47" s="95"/>
      <c r="CF47" s="95"/>
      <c r="CG47" s="95"/>
      <c r="CH47" s="393" t="str">
        <f t="shared" si="111"/>
        <v>Coffret Brins d'Etoiles</v>
      </c>
      <c r="CI47" s="393"/>
      <c r="CJ47" s="95"/>
      <c r="CK47" s="95"/>
      <c r="CL47" s="95"/>
      <c r="CM47" s="95"/>
      <c r="CN47" s="95"/>
      <c r="CO47" s="95"/>
      <c r="CP47" s="95"/>
      <c r="CQ47" s="95"/>
      <c r="CR47" s="95"/>
      <c r="CS47" s="96"/>
      <c r="CT47" s="44">
        <f t="shared" si="86"/>
        <v>695</v>
      </c>
      <c r="CU47" s="97" t="str">
        <f t="shared" si="116"/>
        <v>Coffret Brins d'Etoiles</v>
      </c>
      <c r="CV47" s="385">
        <f t="shared" si="77"/>
        <v>0</v>
      </c>
      <c r="CW47" s="386"/>
      <c r="CX47" s="110">
        <f t="shared" ref="CX47" si="126">AE47+BM47+CV47</f>
        <v>4</v>
      </c>
      <c r="CY47" s="98">
        <f t="shared" ref="CY47" si="127">BW47*CX47</f>
        <v>45.2</v>
      </c>
      <c r="CZ47" s="20"/>
      <c r="DA47" s="17"/>
      <c r="DB47" s="17"/>
      <c r="DC47" s="43">
        <f t="shared" si="97"/>
        <v>695</v>
      </c>
      <c r="DD47" s="92" t="str">
        <f t="shared" si="25"/>
        <v>Coffret Brins d'Etoiles</v>
      </c>
      <c r="DE47" s="93">
        <f t="shared" si="26"/>
        <v>11.3</v>
      </c>
      <c r="DF47" s="94"/>
      <c r="DG47" s="95"/>
      <c r="DH47" s="95"/>
      <c r="DI47" s="95"/>
      <c r="DJ47" s="95"/>
      <c r="DK47" s="95"/>
      <c r="DL47" s="95"/>
      <c r="DM47" s="95"/>
      <c r="DN47" s="95"/>
      <c r="DO47" s="95"/>
      <c r="DP47" s="393" t="str">
        <f t="shared" si="112"/>
        <v>Coffret Brins d'Etoiles</v>
      </c>
      <c r="DQ47" s="393"/>
      <c r="DR47" s="95"/>
      <c r="DS47" s="95"/>
      <c r="DT47" s="95"/>
      <c r="DU47" s="95"/>
      <c r="DV47" s="95"/>
      <c r="DW47" s="95"/>
      <c r="DX47" s="95"/>
      <c r="DY47" s="95"/>
      <c r="DZ47" s="95"/>
      <c r="EA47" s="96"/>
      <c r="EB47" s="44">
        <f t="shared" si="87"/>
        <v>695</v>
      </c>
      <c r="EC47" s="97" t="str">
        <f t="shared" si="117"/>
        <v>Coffret Brins d'Etoiles</v>
      </c>
      <c r="ED47" s="385">
        <f t="shared" si="80"/>
        <v>0</v>
      </c>
      <c r="EE47" s="386"/>
      <c r="EF47" s="110">
        <f t="shared" si="27"/>
        <v>4</v>
      </c>
      <c r="EG47" s="98">
        <f t="shared" ref="EG47" si="128">DE47*EF47</f>
        <v>45.2</v>
      </c>
      <c r="EH47" s="21"/>
      <c r="EI47" s="17"/>
      <c r="EK47" s="43">
        <f t="shared" si="99"/>
        <v>695</v>
      </c>
      <c r="EL47" s="92" t="str">
        <f t="shared" si="29"/>
        <v>Coffret Brins d'Etoiles</v>
      </c>
      <c r="EM47" s="93">
        <f t="shared" si="30"/>
        <v>11.3</v>
      </c>
      <c r="EN47" s="94"/>
      <c r="EO47" s="95"/>
      <c r="EP47" s="95"/>
      <c r="EQ47" s="95"/>
      <c r="ER47" s="95"/>
      <c r="ES47" s="95"/>
      <c r="ET47" s="95"/>
      <c r="EU47" s="95"/>
      <c r="EV47" s="95"/>
      <c r="EW47" s="95"/>
      <c r="EX47" s="393" t="str">
        <f t="shared" si="113"/>
        <v>Coffret Brins d'Etoiles</v>
      </c>
      <c r="EY47" s="393"/>
      <c r="EZ47" s="95"/>
      <c r="FA47" s="95"/>
      <c r="FB47" s="95"/>
      <c r="FC47" s="95"/>
      <c r="FD47" s="95"/>
      <c r="FE47" s="95"/>
      <c r="FF47" s="95"/>
      <c r="FG47" s="95"/>
      <c r="FH47" s="95"/>
      <c r="FI47" s="96"/>
      <c r="FJ47" s="44">
        <f t="shared" si="88"/>
        <v>695</v>
      </c>
      <c r="FK47" s="97" t="str">
        <f t="shared" si="118"/>
        <v>Coffret Brins d'Etoiles</v>
      </c>
      <c r="FL47" s="385">
        <f t="shared" si="83"/>
        <v>0</v>
      </c>
      <c r="FM47" s="386"/>
      <c r="FN47" s="186">
        <f t="shared" si="31"/>
        <v>4</v>
      </c>
      <c r="FO47" s="187">
        <f t="shared" ref="FO47" si="129">FN47*EM47</f>
        <v>45.2</v>
      </c>
      <c r="FP47" s="66"/>
      <c r="FQ47" s="17"/>
      <c r="FR47" s="17"/>
    </row>
    <row r="48" spans="4:174" ht="24" customHeight="1">
      <c r="D48" s="288">
        <v>725</v>
      </c>
      <c r="E48" s="280" t="s">
        <v>129</v>
      </c>
      <c r="F48" s="281">
        <v>10.5</v>
      </c>
      <c r="G48" s="282"/>
      <c r="H48" s="283"/>
      <c r="I48" s="283"/>
      <c r="J48" s="283"/>
      <c r="K48" s="283">
        <v>1</v>
      </c>
      <c r="L48" s="283"/>
      <c r="M48" s="283">
        <v>1</v>
      </c>
      <c r="N48" s="283"/>
      <c r="O48" s="283"/>
      <c r="P48" s="283"/>
      <c r="Q48" s="380" t="str">
        <f t="shared" si="109"/>
        <v>Tuiles et Palets Gourmands</v>
      </c>
      <c r="R48" s="380"/>
      <c r="S48" s="283"/>
      <c r="T48" s="283">
        <v>1</v>
      </c>
      <c r="U48" s="283">
        <v>1</v>
      </c>
      <c r="V48" s="283"/>
      <c r="W48" s="283"/>
      <c r="X48" s="283"/>
      <c r="Y48" s="283"/>
      <c r="Z48" s="283"/>
      <c r="AA48" s="283"/>
      <c r="AB48" s="284"/>
      <c r="AC48" s="288">
        <f t="shared" si="114"/>
        <v>725</v>
      </c>
      <c r="AD48" s="289" t="str">
        <f t="shared" si="114"/>
        <v>Tuiles et Palets Gourmands</v>
      </c>
      <c r="AE48" s="438">
        <f t="shared" si="33"/>
        <v>4</v>
      </c>
      <c r="AF48" s="439"/>
      <c r="AG48" s="286">
        <f t="shared" si="16"/>
        <v>42</v>
      </c>
      <c r="AH48" s="287"/>
      <c r="AI48" s="17"/>
      <c r="AJ48" s="17"/>
      <c r="AL48" s="279">
        <f t="shared" si="91"/>
        <v>725</v>
      </c>
      <c r="AM48" s="299" t="str">
        <f t="shared" si="71"/>
        <v>Tuiles et Palets Gourmands</v>
      </c>
      <c r="AN48" s="300">
        <f>F48</f>
        <v>10.5</v>
      </c>
      <c r="AO48" s="301"/>
      <c r="AP48" s="302"/>
      <c r="AQ48" s="302"/>
      <c r="AR48" s="302"/>
      <c r="AS48" s="302"/>
      <c r="AT48" s="302"/>
      <c r="AU48" s="302"/>
      <c r="AV48" s="302"/>
      <c r="AW48" s="302"/>
      <c r="AX48" s="302"/>
      <c r="AY48" s="379" t="str">
        <f t="shared" si="110"/>
        <v>Tuiles et Palets Gourmands</v>
      </c>
      <c r="AZ48" s="379"/>
      <c r="BA48" s="302">
        <v>1</v>
      </c>
      <c r="BB48" s="302"/>
      <c r="BC48" s="302"/>
      <c r="BD48" s="302"/>
      <c r="BE48" s="302"/>
      <c r="BF48" s="302"/>
      <c r="BG48" s="302"/>
      <c r="BH48" s="302">
        <v>1</v>
      </c>
      <c r="BI48" s="302"/>
      <c r="BJ48" s="303"/>
      <c r="BK48" s="288">
        <f t="shared" si="85"/>
        <v>725</v>
      </c>
      <c r="BL48" s="307" t="str">
        <f t="shared" si="115"/>
        <v>Tuiles et Palets Gourmands</v>
      </c>
      <c r="BM48" s="377">
        <f t="shared" si="74"/>
        <v>2</v>
      </c>
      <c r="BN48" s="378"/>
      <c r="BO48" s="304">
        <f t="shared" si="19"/>
        <v>6</v>
      </c>
      <c r="BP48" s="305">
        <f t="shared" si="20"/>
        <v>63</v>
      </c>
      <c r="BQ48" s="308"/>
      <c r="BR48" s="17"/>
      <c r="BS48" s="17"/>
      <c r="BT48" s="17"/>
      <c r="BU48" s="279">
        <f t="shared" si="94"/>
        <v>725</v>
      </c>
      <c r="BV48" s="299" t="str">
        <f t="shared" si="21"/>
        <v>Tuiles et Palets Gourmands</v>
      </c>
      <c r="BW48" s="300">
        <f t="shared" si="22"/>
        <v>10.5</v>
      </c>
      <c r="BX48" s="301"/>
      <c r="BY48" s="302"/>
      <c r="BZ48" s="302"/>
      <c r="CA48" s="302"/>
      <c r="CB48" s="302"/>
      <c r="CC48" s="302"/>
      <c r="CD48" s="302"/>
      <c r="CE48" s="302"/>
      <c r="CF48" s="302"/>
      <c r="CG48" s="302"/>
      <c r="CH48" s="379" t="str">
        <f t="shared" si="111"/>
        <v>Tuiles et Palets Gourmands</v>
      </c>
      <c r="CI48" s="379"/>
      <c r="CJ48" s="302"/>
      <c r="CK48" s="302"/>
      <c r="CL48" s="302"/>
      <c r="CM48" s="302"/>
      <c r="CN48" s="302"/>
      <c r="CO48" s="302"/>
      <c r="CP48" s="302"/>
      <c r="CQ48" s="302"/>
      <c r="CR48" s="302"/>
      <c r="CS48" s="303"/>
      <c r="CT48" s="288">
        <f t="shared" si="86"/>
        <v>725</v>
      </c>
      <c r="CU48" s="307" t="str">
        <f t="shared" si="116"/>
        <v>Tuiles et Palets Gourmands</v>
      </c>
      <c r="CV48" s="377">
        <f t="shared" si="77"/>
        <v>0</v>
      </c>
      <c r="CW48" s="378"/>
      <c r="CX48" s="304">
        <f t="shared" si="23"/>
        <v>6</v>
      </c>
      <c r="CY48" s="305">
        <f t="shared" si="24"/>
        <v>63</v>
      </c>
      <c r="CZ48" s="308"/>
      <c r="DA48" s="264"/>
      <c r="DB48" s="17"/>
      <c r="DC48" s="279">
        <f t="shared" si="97"/>
        <v>725</v>
      </c>
      <c r="DD48" s="299" t="str">
        <f t="shared" si="25"/>
        <v>Tuiles et Palets Gourmands</v>
      </c>
      <c r="DE48" s="300">
        <f t="shared" si="26"/>
        <v>10.5</v>
      </c>
      <c r="DF48" s="301"/>
      <c r="DG48" s="302"/>
      <c r="DH48" s="302"/>
      <c r="DI48" s="302"/>
      <c r="DJ48" s="302"/>
      <c r="DK48" s="302"/>
      <c r="DL48" s="302"/>
      <c r="DM48" s="302"/>
      <c r="DN48" s="302"/>
      <c r="DO48" s="302"/>
      <c r="DP48" s="379" t="str">
        <f t="shared" si="112"/>
        <v>Tuiles et Palets Gourmands</v>
      </c>
      <c r="DQ48" s="379"/>
      <c r="DR48" s="302"/>
      <c r="DS48" s="302"/>
      <c r="DT48" s="302"/>
      <c r="DU48" s="302"/>
      <c r="DV48" s="302"/>
      <c r="DW48" s="302"/>
      <c r="DX48" s="302"/>
      <c r="DY48" s="302"/>
      <c r="DZ48" s="302"/>
      <c r="EA48" s="303"/>
      <c r="EB48" s="288">
        <f t="shared" si="87"/>
        <v>725</v>
      </c>
      <c r="EC48" s="307" t="str">
        <f t="shared" si="117"/>
        <v>Tuiles et Palets Gourmands</v>
      </c>
      <c r="ED48" s="377">
        <f t="shared" si="80"/>
        <v>0</v>
      </c>
      <c r="EE48" s="378"/>
      <c r="EF48" s="304">
        <f t="shared" si="27"/>
        <v>6</v>
      </c>
      <c r="EG48" s="305">
        <f t="shared" si="28"/>
        <v>63</v>
      </c>
      <c r="EH48" s="308"/>
      <c r="EI48" s="17"/>
      <c r="EK48" s="279">
        <f t="shared" si="99"/>
        <v>725</v>
      </c>
      <c r="EL48" s="299" t="str">
        <f t="shared" si="29"/>
        <v>Tuiles et Palets Gourmands</v>
      </c>
      <c r="EM48" s="300">
        <f t="shared" si="30"/>
        <v>10.5</v>
      </c>
      <c r="EN48" s="301"/>
      <c r="EO48" s="302"/>
      <c r="EP48" s="302"/>
      <c r="EQ48" s="302"/>
      <c r="ER48" s="302"/>
      <c r="ES48" s="302"/>
      <c r="ET48" s="302"/>
      <c r="EU48" s="302"/>
      <c r="EV48" s="302"/>
      <c r="EW48" s="302"/>
      <c r="EX48" s="379" t="str">
        <f t="shared" si="113"/>
        <v>Tuiles et Palets Gourmands</v>
      </c>
      <c r="EY48" s="379"/>
      <c r="EZ48" s="302"/>
      <c r="FA48" s="302"/>
      <c r="FB48" s="302"/>
      <c r="FC48" s="302"/>
      <c r="FD48" s="302"/>
      <c r="FE48" s="302"/>
      <c r="FF48" s="302"/>
      <c r="FG48" s="302"/>
      <c r="FH48" s="302"/>
      <c r="FI48" s="303"/>
      <c r="FJ48" s="288">
        <f t="shared" si="88"/>
        <v>725</v>
      </c>
      <c r="FK48" s="307" t="str">
        <f t="shared" si="118"/>
        <v>Tuiles et Palets Gourmands</v>
      </c>
      <c r="FL48" s="377">
        <f t="shared" si="83"/>
        <v>0</v>
      </c>
      <c r="FM48" s="378"/>
      <c r="FN48" s="304">
        <f t="shared" si="31"/>
        <v>6</v>
      </c>
      <c r="FO48" s="305">
        <f t="shared" si="32"/>
        <v>63</v>
      </c>
      <c r="FP48" s="306"/>
      <c r="FQ48" s="17"/>
      <c r="FR48" s="17"/>
    </row>
    <row r="49" spans="4:175" ht="24" customHeight="1">
      <c r="D49" s="309">
        <v>735</v>
      </c>
      <c r="E49" s="226" t="s">
        <v>130</v>
      </c>
      <c r="F49" s="227">
        <v>7</v>
      </c>
      <c r="G49" s="228"/>
      <c r="H49" s="229"/>
      <c r="I49" s="229"/>
      <c r="J49" s="229"/>
      <c r="K49" s="229"/>
      <c r="L49" s="229"/>
      <c r="M49" s="229">
        <v>1</v>
      </c>
      <c r="N49" s="229"/>
      <c r="O49" s="229"/>
      <c r="P49" s="229"/>
      <c r="Q49" s="393" t="str">
        <f>E49</f>
        <v>P'tits Bonshommes</v>
      </c>
      <c r="R49" s="393"/>
      <c r="S49" s="229"/>
      <c r="T49" s="229"/>
      <c r="U49" s="229"/>
      <c r="V49" s="229"/>
      <c r="W49" s="229"/>
      <c r="X49" s="229"/>
      <c r="Y49" s="229"/>
      <c r="Z49" s="229"/>
      <c r="AA49" s="229"/>
      <c r="AB49" s="230"/>
      <c r="AC49" s="309">
        <f t="shared" si="114"/>
        <v>735</v>
      </c>
      <c r="AD49" s="310" t="str">
        <f t="shared" si="114"/>
        <v>P'tits Bonshommes</v>
      </c>
      <c r="AE49" s="398">
        <f t="shared" ref="AE49" si="130">SUM(S49:AB49,G49:P49)</f>
        <v>1</v>
      </c>
      <c r="AF49" s="399"/>
      <c r="AG49" s="187">
        <f t="shared" si="16"/>
        <v>7</v>
      </c>
      <c r="AH49" s="311"/>
      <c r="AI49" s="17"/>
      <c r="AJ49" s="17"/>
      <c r="AL49" s="317">
        <f t="shared" si="91"/>
        <v>735</v>
      </c>
      <c r="AM49" s="226" t="str">
        <f t="shared" si="71"/>
        <v>P'tits Bonshommes</v>
      </c>
      <c r="AN49" s="227">
        <f>F49</f>
        <v>7</v>
      </c>
      <c r="AO49" s="228"/>
      <c r="AP49" s="229"/>
      <c r="AQ49" s="229"/>
      <c r="AR49" s="229"/>
      <c r="AS49" s="229"/>
      <c r="AT49" s="229"/>
      <c r="AU49" s="229"/>
      <c r="AV49" s="229"/>
      <c r="AW49" s="229"/>
      <c r="AX49" s="229"/>
      <c r="AY49" s="397" t="str">
        <f t="shared" ref="AY49" si="131">AM49</f>
        <v>P'tits Bonshommes</v>
      </c>
      <c r="AZ49" s="397"/>
      <c r="BA49" s="229"/>
      <c r="BB49" s="229"/>
      <c r="BC49" s="229"/>
      <c r="BD49" s="229"/>
      <c r="BE49" s="229"/>
      <c r="BF49" s="229"/>
      <c r="BG49" s="229"/>
      <c r="BH49" s="229"/>
      <c r="BI49" s="229"/>
      <c r="BJ49" s="230"/>
      <c r="BK49" s="309">
        <f t="shared" si="85"/>
        <v>735</v>
      </c>
      <c r="BL49" s="310" t="str">
        <f t="shared" si="115"/>
        <v>P'tits Bonshommes</v>
      </c>
      <c r="BM49" s="398">
        <f t="shared" ref="BM49" si="132">SUM(BA49:BJ49,AO49:AX49)</f>
        <v>0</v>
      </c>
      <c r="BN49" s="399"/>
      <c r="BO49" s="186">
        <f>BM49+AE49</f>
        <v>1</v>
      </c>
      <c r="BP49" s="187">
        <f>BO49*AN49</f>
        <v>7</v>
      </c>
      <c r="BQ49" s="319"/>
      <c r="BR49" s="264"/>
      <c r="BS49" s="264"/>
      <c r="BT49" s="264"/>
      <c r="BU49" s="317">
        <f t="shared" si="94"/>
        <v>735</v>
      </c>
      <c r="BV49" s="226" t="str">
        <f t="shared" si="21"/>
        <v>P'tits Bonshommes</v>
      </c>
      <c r="BW49" s="318">
        <f>AN49</f>
        <v>7</v>
      </c>
      <c r="BX49" s="228"/>
      <c r="BY49" s="229"/>
      <c r="BZ49" s="229"/>
      <c r="CA49" s="229"/>
      <c r="CB49" s="229"/>
      <c r="CC49" s="229"/>
      <c r="CD49" s="229"/>
      <c r="CE49" s="229"/>
      <c r="CF49" s="229"/>
      <c r="CG49" s="229"/>
      <c r="CH49" s="397" t="str">
        <f t="shared" ref="CH49" si="133">BV49</f>
        <v>P'tits Bonshommes</v>
      </c>
      <c r="CI49" s="397"/>
      <c r="CJ49" s="229"/>
      <c r="CK49" s="229"/>
      <c r="CL49" s="229"/>
      <c r="CM49" s="229"/>
      <c r="CN49" s="229"/>
      <c r="CO49" s="229"/>
      <c r="CP49" s="229"/>
      <c r="CQ49" s="229"/>
      <c r="CR49" s="229"/>
      <c r="CS49" s="230"/>
      <c r="CT49" s="309">
        <f t="shared" si="86"/>
        <v>735</v>
      </c>
      <c r="CU49" s="310" t="str">
        <f t="shared" si="116"/>
        <v>P'tits Bonshommes</v>
      </c>
      <c r="CV49" s="398">
        <f t="shared" ref="CV49" si="134">SUM(CJ49:CS49,BX49:CG49)</f>
        <v>0</v>
      </c>
      <c r="CW49" s="399"/>
      <c r="CX49" s="186">
        <f t="shared" ref="CX49" si="135">AE49+BM49+CV49</f>
        <v>1</v>
      </c>
      <c r="CY49" s="187">
        <f t="shared" ref="CY49" si="136">BW49*CX49</f>
        <v>7</v>
      </c>
      <c r="CZ49" s="319"/>
      <c r="DA49" s="264"/>
      <c r="DB49" s="264"/>
      <c r="DC49" s="317">
        <f t="shared" si="97"/>
        <v>735</v>
      </c>
      <c r="DD49" s="226" t="str">
        <f t="shared" si="25"/>
        <v>P'tits Bonshommes</v>
      </c>
      <c r="DE49" s="318">
        <f>BW49</f>
        <v>7</v>
      </c>
      <c r="DF49" s="228"/>
      <c r="DG49" s="229"/>
      <c r="DH49" s="229"/>
      <c r="DI49" s="229"/>
      <c r="DJ49" s="229"/>
      <c r="DK49" s="229"/>
      <c r="DL49" s="229"/>
      <c r="DM49" s="229"/>
      <c r="DN49" s="229"/>
      <c r="DO49" s="229"/>
      <c r="DP49" s="397" t="str">
        <f t="shared" ref="DP49" si="137">DD49</f>
        <v>P'tits Bonshommes</v>
      </c>
      <c r="DQ49" s="397"/>
      <c r="DR49" s="229"/>
      <c r="DS49" s="229"/>
      <c r="DT49" s="229"/>
      <c r="DU49" s="229"/>
      <c r="DV49" s="229"/>
      <c r="DW49" s="229"/>
      <c r="DX49" s="229"/>
      <c r="DY49" s="229"/>
      <c r="DZ49" s="229"/>
      <c r="EA49" s="230"/>
      <c r="EB49" s="309">
        <f t="shared" si="87"/>
        <v>735</v>
      </c>
      <c r="EC49" s="310" t="str">
        <f t="shared" si="117"/>
        <v>P'tits Bonshommes</v>
      </c>
      <c r="ED49" s="398">
        <f t="shared" ref="ED49" si="138">SUM(DR49:EA49,DF49:DO49)</f>
        <v>0</v>
      </c>
      <c r="EE49" s="399"/>
      <c r="EF49" s="186">
        <f t="shared" si="27"/>
        <v>1</v>
      </c>
      <c r="EG49" s="187">
        <f t="shared" ref="EG49" si="139">DE49*EF49</f>
        <v>7</v>
      </c>
      <c r="EH49" s="319"/>
      <c r="EI49" s="264"/>
      <c r="EJ49"/>
      <c r="EK49" s="317">
        <f t="shared" si="99"/>
        <v>735</v>
      </c>
      <c r="EL49" s="226" t="str">
        <f t="shared" si="29"/>
        <v>P'tits Bonshommes</v>
      </c>
      <c r="EM49" s="318">
        <f>DE49</f>
        <v>7</v>
      </c>
      <c r="EN49" s="228"/>
      <c r="EO49" s="229"/>
      <c r="EP49" s="229"/>
      <c r="EQ49" s="229"/>
      <c r="ER49" s="229"/>
      <c r="ES49" s="229"/>
      <c r="ET49" s="229"/>
      <c r="EU49" s="229"/>
      <c r="EV49" s="229"/>
      <c r="EW49" s="229"/>
      <c r="EX49" s="397" t="str">
        <f t="shared" ref="EX49" si="140">EL49</f>
        <v>P'tits Bonshommes</v>
      </c>
      <c r="EY49" s="397"/>
      <c r="EZ49" s="229"/>
      <c r="FA49" s="229"/>
      <c r="FB49" s="229"/>
      <c r="FC49" s="229"/>
      <c r="FD49" s="229"/>
      <c r="FE49" s="229"/>
      <c r="FF49" s="229"/>
      <c r="FG49" s="229"/>
      <c r="FH49" s="229"/>
      <c r="FI49" s="230"/>
      <c r="FJ49" s="309">
        <f t="shared" si="88"/>
        <v>735</v>
      </c>
      <c r="FK49" s="310" t="str">
        <f t="shared" si="118"/>
        <v>P'tits Bonshommes</v>
      </c>
      <c r="FL49" s="398">
        <f t="shared" ref="FL49" si="141">SUM(EZ49:FI49,EN49:EW49)</f>
        <v>0</v>
      </c>
      <c r="FM49" s="399"/>
      <c r="FN49" s="186">
        <f t="shared" si="31"/>
        <v>1</v>
      </c>
      <c r="FO49" s="187">
        <f t="shared" ref="FO49" si="142">FN49*EM49</f>
        <v>7</v>
      </c>
      <c r="FP49" s="320"/>
      <c r="FQ49" s="264"/>
      <c r="FR49" s="264"/>
      <c r="FS49"/>
    </row>
    <row r="50" spans="4:175" ht="24" customHeight="1" thickBot="1">
      <c r="D50" s="312" t="s">
        <v>120</v>
      </c>
      <c r="E50" s="280" t="s">
        <v>120</v>
      </c>
      <c r="F50" s="281">
        <v>0</v>
      </c>
      <c r="G50" s="282"/>
      <c r="H50" s="283"/>
      <c r="I50" s="283"/>
      <c r="J50" s="283"/>
      <c r="K50" s="283"/>
      <c r="L50" s="283"/>
      <c r="M50" s="283"/>
      <c r="N50" s="283"/>
      <c r="O50" s="283"/>
      <c r="P50" s="283"/>
      <c r="Q50" s="380" t="str">
        <f t="shared" si="109"/>
        <v>…</v>
      </c>
      <c r="R50" s="380"/>
      <c r="S50" s="283"/>
      <c r="T50" s="283"/>
      <c r="U50" s="283"/>
      <c r="V50" s="283"/>
      <c r="W50" s="283"/>
      <c r="X50" s="283"/>
      <c r="Y50" s="283"/>
      <c r="Z50" s="283"/>
      <c r="AA50" s="283"/>
      <c r="AB50" s="284"/>
      <c r="AC50" s="312" t="str">
        <f t="shared" si="114"/>
        <v>…</v>
      </c>
      <c r="AD50" s="313" t="str">
        <f t="shared" si="114"/>
        <v>…</v>
      </c>
      <c r="AE50" s="381">
        <f t="shared" si="33"/>
        <v>0</v>
      </c>
      <c r="AF50" s="382"/>
      <c r="AG50" s="286" t="str">
        <f t="shared" si="16"/>
        <v/>
      </c>
      <c r="AH50" s="316"/>
      <c r="AI50" s="17"/>
      <c r="AJ50" s="17"/>
      <c r="AL50" s="321" t="str">
        <f>D50</f>
        <v>…</v>
      </c>
      <c r="AM50" s="280" t="str">
        <f t="shared" si="71"/>
        <v>…</v>
      </c>
      <c r="AN50" s="322">
        <f t="shared" si="18"/>
        <v>0</v>
      </c>
      <c r="AO50" s="282"/>
      <c r="AP50" s="283"/>
      <c r="AQ50" s="283"/>
      <c r="AR50" s="283"/>
      <c r="AS50" s="283"/>
      <c r="AT50" s="283"/>
      <c r="AU50" s="283"/>
      <c r="AV50" s="283"/>
      <c r="AW50" s="283"/>
      <c r="AX50" s="283"/>
      <c r="AY50" s="380" t="str">
        <f t="shared" si="110"/>
        <v>…</v>
      </c>
      <c r="AZ50" s="380"/>
      <c r="BA50" s="283"/>
      <c r="BB50" s="283"/>
      <c r="BC50" s="283"/>
      <c r="BD50" s="283"/>
      <c r="BE50" s="283"/>
      <c r="BF50" s="283"/>
      <c r="BG50" s="283"/>
      <c r="BH50" s="283"/>
      <c r="BI50" s="283"/>
      <c r="BJ50" s="284"/>
      <c r="BK50" s="321" t="str">
        <f t="shared" si="85"/>
        <v>…</v>
      </c>
      <c r="BL50" s="313" t="str">
        <f t="shared" si="115"/>
        <v>…</v>
      </c>
      <c r="BM50" s="381">
        <f t="shared" si="74"/>
        <v>0</v>
      </c>
      <c r="BN50" s="382"/>
      <c r="BO50" s="314">
        <f t="shared" si="19"/>
        <v>0</v>
      </c>
      <c r="BP50" s="315">
        <f t="shared" si="20"/>
        <v>0</v>
      </c>
      <c r="BQ50" s="323"/>
      <c r="BR50" s="17"/>
      <c r="BS50" s="17"/>
      <c r="BT50" s="17"/>
      <c r="BU50" s="321" t="str">
        <f>D50</f>
        <v>…</v>
      </c>
      <c r="BV50" s="280" t="str">
        <f t="shared" si="21"/>
        <v>…</v>
      </c>
      <c r="BW50" s="322">
        <f t="shared" si="22"/>
        <v>0</v>
      </c>
      <c r="BX50" s="282"/>
      <c r="BY50" s="283"/>
      <c r="BZ50" s="283"/>
      <c r="CA50" s="283"/>
      <c r="CB50" s="283"/>
      <c r="CC50" s="283"/>
      <c r="CD50" s="283"/>
      <c r="CE50" s="283"/>
      <c r="CF50" s="283"/>
      <c r="CG50" s="283"/>
      <c r="CH50" s="380" t="str">
        <f t="shared" si="111"/>
        <v>…</v>
      </c>
      <c r="CI50" s="380"/>
      <c r="CJ50" s="283"/>
      <c r="CK50" s="283"/>
      <c r="CL50" s="283"/>
      <c r="CM50" s="283"/>
      <c r="CN50" s="283"/>
      <c r="CO50" s="283"/>
      <c r="CP50" s="283"/>
      <c r="CQ50" s="283"/>
      <c r="CR50" s="283"/>
      <c r="CS50" s="284"/>
      <c r="CT50" s="321" t="str">
        <f t="shared" si="86"/>
        <v>…</v>
      </c>
      <c r="CU50" s="313" t="str">
        <f t="shared" si="116"/>
        <v>…</v>
      </c>
      <c r="CV50" s="381">
        <f t="shared" si="77"/>
        <v>0</v>
      </c>
      <c r="CW50" s="382"/>
      <c r="CX50" s="314">
        <f t="shared" si="23"/>
        <v>0</v>
      </c>
      <c r="CY50" s="315">
        <f t="shared" si="24"/>
        <v>0</v>
      </c>
      <c r="CZ50" s="323"/>
      <c r="DA50" s="17"/>
      <c r="DB50" s="17"/>
      <c r="DC50" s="321" t="str">
        <f>D50</f>
        <v>…</v>
      </c>
      <c r="DD50" s="280" t="str">
        <f t="shared" si="25"/>
        <v>…</v>
      </c>
      <c r="DE50" s="322">
        <f t="shared" si="26"/>
        <v>0</v>
      </c>
      <c r="DF50" s="282"/>
      <c r="DG50" s="283"/>
      <c r="DH50" s="283"/>
      <c r="DI50" s="283"/>
      <c r="DJ50" s="283"/>
      <c r="DK50" s="283"/>
      <c r="DL50" s="283"/>
      <c r="DM50" s="283"/>
      <c r="DN50" s="283"/>
      <c r="DO50" s="283"/>
      <c r="DP50" s="380" t="str">
        <f t="shared" si="112"/>
        <v>…</v>
      </c>
      <c r="DQ50" s="380"/>
      <c r="DR50" s="283"/>
      <c r="DS50" s="283"/>
      <c r="DT50" s="283"/>
      <c r="DU50" s="283"/>
      <c r="DV50" s="283"/>
      <c r="DW50" s="283"/>
      <c r="DX50" s="283"/>
      <c r="DY50" s="283"/>
      <c r="DZ50" s="283"/>
      <c r="EA50" s="284"/>
      <c r="EB50" s="321" t="str">
        <f t="shared" si="87"/>
        <v>…</v>
      </c>
      <c r="EC50" s="313" t="str">
        <f t="shared" si="117"/>
        <v>…</v>
      </c>
      <c r="ED50" s="381">
        <f t="shared" si="80"/>
        <v>0</v>
      </c>
      <c r="EE50" s="382"/>
      <c r="EF50" s="314">
        <f t="shared" si="27"/>
        <v>0</v>
      </c>
      <c r="EG50" s="315">
        <f t="shared" si="28"/>
        <v>0</v>
      </c>
      <c r="EH50" s="323"/>
      <c r="EI50" s="17"/>
      <c r="EK50" s="321" t="str">
        <f>D50</f>
        <v>…</v>
      </c>
      <c r="EL50" s="280" t="str">
        <f t="shared" si="29"/>
        <v>…</v>
      </c>
      <c r="EM50" s="322">
        <f t="shared" si="30"/>
        <v>0</v>
      </c>
      <c r="EN50" s="282"/>
      <c r="EO50" s="283"/>
      <c r="EP50" s="283"/>
      <c r="EQ50" s="283"/>
      <c r="ER50" s="283"/>
      <c r="ES50" s="283"/>
      <c r="ET50" s="283"/>
      <c r="EU50" s="283"/>
      <c r="EV50" s="283"/>
      <c r="EW50" s="283"/>
      <c r="EX50" s="380" t="str">
        <f t="shared" si="113"/>
        <v>…</v>
      </c>
      <c r="EY50" s="380"/>
      <c r="EZ50" s="283"/>
      <c r="FA50" s="283"/>
      <c r="FB50" s="283"/>
      <c r="FC50" s="283"/>
      <c r="FD50" s="283"/>
      <c r="FE50" s="283"/>
      <c r="FF50" s="283"/>
      <c r="FG50" s="283"/>
      <c r="FH50" s="283"/>
      <c r="FI50" s="284"/>
      <c r="FJ50" s="321" t="str">
        <f t="shared" si="88"/>
        <v>…</v>
      </c>
      <c r="FK50" s="313" t="str">
        <f t="shared" si="118"/>
        <v>…</v>
      </c>
      <c r="FL50" s="381">
        <f t="shared" si="83"/>
        <v>0</v>
      </c>
      <c r="FM50" s="382"/>
      <c r="FN50" s="314">
        <f t="shared" si="31"/>
        <v>0</v>
      </c>
      <c r="FO50" s="315">
        <f t="shared" si="32"/>
        <v>0</v>
      </c>
      <c r="FP50" s="323"/>
      <c r="FQ50" s="17"/>
      <c r="FR50" s="17"/>
    </row>
    <row r="51" spans="4:175" s="42" customFormat="1" ht="16.5" customHeight="1">
      <c r="D51" s="333" t="s">
        <v>59</v>
      </c>
      <c r="E51" s="334"/>
      <c r="F51" s="335"/>
      <c r="G51" s="339">
        <f t="shared" ref="G51:P51" si="143">SUM(G14:G50)</f>
        <v>9</v>
      </c>
      <c r="H51" s="341">
        <f t="shared" si="143"/>
        <v>4</v>
      </c>
      <c r="I51" s="341">
        <f t="shared" si="143"/>
        <v>3</v>
      </c>
      <c r="J51" s="341">
        <f t="shared" si="143"/>
        <v>2</v>
      </c>
      <c r="K51" s="341">
        <f t="shared" si="143"/>
        <v>14</v>
      </c>
      <c r="L51" s="341">
        <f t="shared" si="143"/>
        <v>4</v>
      </c>
      <c r="M51" s="341">
        <f t="shared" si="143"/>
        <v>15</v>
      </c>
      <c r="N51" s="341">
        <f t="shared" si="143"/>
        <v>4</v>
      </c>
      <c r="O51" s="341">
        <f t="shared" si="143"/>
        <v>7</v>
      </c>
      <c r="P51" s="341">
        <f t="shared" si="143"/>
        <v>10</v>
      </c>
      <c r="Q51" s="383" t="s">
        <v>17</v>
      </c>
      <c r="R51" s="383"/>
      <c r="S51" s="341">
        <f t="shared" ref="S51:AB51" si="144">SUM(S14:S50)</f>
        <v>8</v>
      </c>
      <c r="T51" s="341">
        <f t="shared" si="144"/>
        <v>18</v>
      </c>
      <c r="U51" s="341">
        <f t="shared" si="144"/>
        <v>10</v>
      </c>
      <c r="V51" s="341">
        <f t="shared" si="144"/>
        <v>7</v>
      </c>
      <c r="W51" s="341">
        <f t="shared" si="144"/>
        <v>14</v>
      </c>
      <c r="X51" s="341">
        <f t="shared" si="144"/>
        <v>7</v>
      </c>
      <c r="Y51" s="341">
        <f t="shared" si="144"/>
        <v>8</v>
      </c>
      <c r="Z51" s="341">
        <f t="shared" si="144"/>
        <v>0</v>
      </c>
      <c r="AA51" s="341">
        <f t="shared" si="144"/>
        <v>0</v>
      </c>
      <c r="AB51" s="341">
        <f t="shared" si="144"/>
        <v>0</v>
      </c>
      <c r="AC51" s="360">
        <f>SUM(AE14:AF50)</f>
        <v>144</v>
      </c>
      <c r="AD51" s="361"/>
      <c r="AE51" s="361"/>
      <c r="AF51" s="362"/>
      <c r="AG51" s="363"/>
      <c r="AH51" s="49"/>
      <c r="AI51" s="49"/>
      <c r="AJ51" s="49"/>
      <c r="AL51" s="333" t="s">
        <v>59</v>
      </c>
      <c r="AM51" s="334"/>
      <c r="AN51" s="335"/>
      <c r="AO51" s="339">
        <f t="shared" ref="AO51" si="145">SUM(AO14:AO50)</f>
        <v>12</v>
      </c>
      <c r="AP51" s="341">
        <f t="shared" ref="AP51" si="146">SUM(AP14:AP50)</f>
        <v>5</v>
      </c>
      <c r="AQ51" s="341">
        <f t="shared" ref="AQ51" si="147">SUM(AQ14:AQ50)</f>
        <v>2</v>
      </c>
      <c r="AR51" s="341">
        <f t="shared" ref="AR51" si="148">SUM(AR14:AR50)</f>
        <v>4</v>
      </c>
      <c r="AS51" s="341">
        <f t="shared" ref="AS51" si="149">SUM(AS14:AS50)</f>
        <v>5</v>
      </c>
      <c r="AT51" s="341">
        <f t="shared" ref="AT51" si="150">SUM(AT14:AT50)</f>
        <v>2</v>
      </c>
      <c r="AU51" s="341">
        <f t="shared" ref="AU51" si="151">SUM(AU14:AU50)</f>
        <v>6</v>
      </c>
      <c r="AV51" s="341">
        <f t="shared" ref="AV51" si="152">SUM(AV14:AV50)</f>
        <v>2</v>
      </c>
      <c r="AW51" s="341">
        <f t="shared" ref="AW51" si="153">SUM(AW14:AW50)</f>
        <v>18</v>
      </c>
      <c r="AX51" s="341">
        <f t="shared" ref="AX51" si="154">SUM(AX14:AX50)</f>
        <v>3</v>
      </c>
      <c r="AY51" s="383" t="s">
        <v>17</v>
      </c>
      <c r="AZ51" s="383"/>
      <c r="BA51" s="341">
        <f t="shared" ref="BA51" si="155">SUM(BA14:BA50)</f>
        <v>8</v>
      </c>
      <c r="BB51" s="341">
        <f t="shared" ref="BB51" si="156">SUM(BB14:BB50)</f>
        <v>4</v>
      </c>
      <c r="BC51" s="341">
        <f t="shared" ref="BC51" si="157">SUM(BC14:BC50)</f>
        <v>3</v>
      </c>
      <c r="BD51" s="341">
        <f t="shared" ref="BD51" si="158">SUM(BD14:BD50)</f>
        <v>5</v>
      </c>
      <c r="BE51" s="341">
        <f t="shared" ref="BE51" si="159">SUM(BE14:BE50)</f>
        <v>2</v>
      </c>
      <c r="BF51" s="341">
        <f t="shared" ref="BF51" si="160">SUM(BF14:BF50)</f>
        <v>3</v>
      </c>
      <c r="BG51" s="341">
        <f t="shared" ref="BG51" si="161">SUM(BG14:BG50)</f>
        <v>2</v>
      </c>
      <c r="BH51" s="341">
        <f t="shared" ref="BH51" si="162">SUM(BH14:BH50)</f>
        <v>5</v>
      </c>
      <c r="BI51" s="341">
        <f t="shared" ref="BI51" si="163">SUM(BI14:BI50)</f>
        <v>2</v>
      </c>
      <c r="BJ51" s="341">
        <f t="shared" ref="BJ51" si="164">SUM(BJ14:BJ50)</f>
        <v>4</v>
      </c>
      <c r="BK51" s="360">
        <f>SUM(BM14:BN50)</f>
        <v>97</v>
      </c>
      <c r="BL51" s="361"/>
      <c r="BM51" s="361"/>
      <c r="BN51" s="362"/>
      <c r="BO51" s="50">
        <f>SUM(BO14:BO50)</f>
        <v>241</v>
      </c>
      <c r="BP51" s="48"/>
      <c r="BQ51" s="49"/>
      <c r="BR51" s="49"/>
      <c r="BS51" s="49"/>
      <c r="BT51" s="49"/>
      <c r="BU51" s="333" t="s">
        <v>59</v>
      </c>
      <c r="BV51" s="334"/>
      <c r="BW51" s="335"/>
      <c r="BX51" s="339">
        <f t="shared" ref="BX51" si="165">SUM(BX14:BX50)</f>
        <v>0</v>
      </c>
      <c r="BY51" s="341">
        <f t="shared" ref="BY51" si="166">SUM(BY14:BY50)</f>
        <v>0</v>
      </c>
      <c r="BZ51" s="341">
        <f t="shared" ref="BZ51" si="167">SUM(BZ14:BZ50)</f>
        <v>0</v>
      </c>
      <c r="CA51" s="341">
        <f t="shared" ref="CA51" si="168">SUM(CA14:CA50)</f>
        <v>0</v>
      </c>
      <c r="CB51" s="341">
        <f t="shared" ref="CB51" si="169">SUM(CB14:CB50)</f>
        <v>0</v>
      </c>
      <c r="CC51" s="341">
        <f t="shared" ref="CC51" si="170">SUM(CC14:CC50)</f>
        <v>0</v>
      </c>
      <c r="CD51" s="341">
        <f t="shared" ref="CD51" si="171">SUM(CD14:CD50)</f>
        <v>0</v>
      </c>
      <c r="CE51" s="341">
        <f t="shared" ref="CE51" si="172">SUM(CE14:CE50)</f>
        <v>0</v>
      </c>
      <c r="CF51" s="341">
        <f t="shared" ref="CF51" si="173">SUM(CF14:CF50)</f>
        <v>0</v>
      </c>
      <c r="CG51" s="341">
        <f t="shared" ref="CG51" si="174">SUM(CG14:CG50)</f>
        <v>0</v>
      </c>
      <c r="CH51" s="383" t="s">
        <v>17</v>
      </c>
      <c r="CI51" s="383"/>
      <c r="CJ51" s="341">
        <f t="shared" ref="CJ51" si="175">SUM(CJ14:CJ50)</f>
        <v>0</v>
      </c>
      <c r="CK51" s="341">
        <f t="shared" ref="CK51" si="176">SUM(CK14:CK50)</f>
        <v>0</v>
      </c>
      <c r="CL51" s="341">
        <f t="shared" ref="CL51" si="177">SUM(CL14:CL50)</f>
        <v>0</v>
      </c>
      <c r="CM51" s="341">
        <f t="shared" ref="CM51" si="178">SUM(CM14:CM50)</f>
        <v>0</v>
      </c>
      <c r="CN51" s="341">
        <f t="shared" ref="CN51" si="179">SUM(CN14:CN50)</f>
        <v>0</v>
      </c>
      <c r="CO51" s="341">
        <f t="shared" ref="CO51" si="180">SUM(CO14:CO50)</f>
        <v>0</v>
      </c>
      <c r="CP51" s="341">
        <f t="shared" ref="CP51" si="181">SUM(CP14:CP50)</f>
        <v>0</v>
      </c>
      <c r="CQ51" s="341">
        <f t="shared" ref="CQ51" si="182">SUM(CQ14:CQ50)</f>
        <v>0</v>
      </c>
      <c r="CR51" s="341">
        <f t="shared" ref="CR51" si="183">SUM(CR14:CR50)</f>
        <v>0</v>
      </c>
      <c r="CS51" s="341">
        <f t="shared" ref="CS51" si="184">SUM(CS14:CS50)</f>
        <v>0</v>
      </c>
      <c r="CT51" s="360">
        <f>SUM(CV14:CW50)</f>
        <v>0</v>
      </c>
      <c r="CU51" s="361"/>
      <c r="CV51" s="361"/>
      <c r="CW51" s="362"/>
      <c r="CX51" s="50">
        <f>SUM(CX14:CX50)</f>
        <v>241</v>
      </c>
      <c r="CY51" s="363"/>
      <c r="CZ51" s="49"/>
      <c r="DA51" s="49"/>
      <c r="DB51" s="49"/>
      <c r="DC51" s="333" t="s">
        <v>59</v>
      </c>
      <c r="DD51" s="334"/>
      <c r="DE51" s="335"/>
      <c r="DF51" s="339">
        <f t="shared" ref="DF51" si="185">SUM(DF14:DF50)</f>
        <v>0</v>
      </c>
      <c r="DG51" s="341">
        <f t="shared" ref="DG51" si="186">SUM(DG14:DG50)</f>
        <v>0</v>
      </c>
      <c r="DH51" s="341">
        <f t="shared" ref="DH51" si="187">SUM(DH14:DH50)</f>
        <v>0</v>
      </c>
      <c r="DI51" s="341">
        <f t="shared" ref="DI51" si="188">SUM(DI14:DI50)</f>
        <v>0</v>
      </c>
      <c r="DJ51" s="341">
        <f t="shared" ref="DJ51" si="189">SUM(DJ14:DJ50)</f>
        <v>0</v>
      </c>
      <c r="DK51" s="341">
        <f t="shared" ref="DK51" si="190">SUM(DK14:DK50)</f>
        <v>0</v>
      </c>
      <c r="DL51" s="341">
        <f t="shared" ref="DL51" si="191">SUM(DL14:DL50)</f>
        <v>0</v>
      </c>
      <c r="DM51" s="341">
        <f t="shared" ref="DM51" si="192">SUM(DM14:DM50)</f>
        <v>0</v>
      </c>
      <c r="DN51" s="341">
        <f t="shared" ref="DN51" si="193">SUM(DN14:DN50)</f>
        <v>0</v>
      </c>
      <c r="DO51" s="341">
        <f t="shared" ref="DO51" si="194">SUM(DO14:DO50)</f>
        <v>0</v>
      </c>
      <c r="DP51" s="383" t="s">
        <v>17</v>
      </c>
      <c r="DQ51" s="383"/>
      <c r="DR51" s="341">
        <f t="shared" ref="DR51" si="195">SUM(DR14:DR50)</f>
        <v>0</v>
      </c>
      <c r="DS51" s="341">
        <f t="shared" ref="DS51" si="196">SUM(DS14:DS50)</f>
        <v>0</v>
      </c>
      <c r="DT51" s="341">
        <f t="shared" ref="DT51" si="197">SUM(DT14:DT50)</f>
        <v>0</v>
      </c>
      <c r="DU51" s="341">
        <f t="shared" ref="DU51" si="198">SUM(DU14:DU50)</f>
        <v>0</v>
      </c>
      <c r="DV51" s="341">
        <f t="shared" ref="DV51" si="199">SUM(DV14:DV50)</f>
        <v>0</v>
      </c>
      <c r="DW51" s="341">
        <f t="shared" ref="DW51" si="200">SUM(DW14:DW50)</f>
        <v>0</v>
      </c>
      <c r="DX51" s="341">
        <f t="shared" ref="DX51" si="201">SUM(DX14:DX50)</f>
        <v>0</v>
      </c>
      <c r="DY51" s="341">
        <f t="shared" ref="DY51" si="202">SUM(DY14:DY50)</f>
        <v>0</v>
      </c>
      <c r="DZ51" s="341">
        <f t="shared" ref="DZ51" si="203">SUM(DZ14:DZ50)</f>
        <v>0</v>
      </c>
      <c r="EA51" s="341">
        <f t="shared" ref="EA51" si="204">SUM(EA14:EA50)</f>
        <v>0</v>
      </c>
      <c r="EB51" s="360">
        <f>SUM(ED14:EE50)</f>
        <v>0</v>
      </c>
      <c r="EC51" s="361"/>
      <c r="ED51" s="361"/>
      <c r="EE51" s="362"/>
      <c r="EF51" s="50">
        <f>SUM(EF14:EF50)</f>
        <v>241</v>
      </c>
      <c r="EG51" s="363"/>
      <c r="EH51" s="49"/>
      <c r="EI51" s="49"/>
      <c r="EK51" s="333" t="s">
        <v>59</v>
      </c>
      <c r="EL51" s="334"/>
      <c r="EM51" s="335"/>
      <c r="EN51" s="339">
        <f t="shared" ref="EN51" si="205">SUM(EN14:EN50)</f>
        <v>0</v>
      </c>
      <c r="EO51" s="341">
        <f t="shared" ref="EO51" si="206">SUM(EO14:EO50)</f>
        <v>0</v>
      </c>
      <c r="EP51" s="341">
        <f t="shared" ref="EP51" si="207">SUM(EP14:EP50)</f>
        <v>0</v>
      </c>
      <c r="EQ51" s="341">
        <f t="shared" ref="EQ51" si="208">SUM(EQ14:EQ50)</f>
        <v>0</v>
      </c>
      <c r="ER51" s="341">
        <f t="shared" ref="ER51" si="209">SUM(ER14:ER50)</f>
        <v>0</v>
      </c>
      <c r="ES51" s="341">
        <f t="shared" ref="ES51" si="210">SUM(ES14:ES50)</f>
        <v>0</v>
      </c>
      <c r="ET51" s="341">
        <f t="shared" ref="ET51" si="211">SUM(ET14:ET50)</f>
        <v>0</v>
      </c>
      <c r="EU51" s="341">
        <f t="shared" ref="EU51" si="212">SUM(EU14:EU50)</f>
        <v>0</v>
      </c>
      <c r="EV51" s="341">
        <f t="shared" ref="EV51" si="213">SUM(EV14:EV50)</f>
        <v>0</v>
      </c>
      <c r="EW51" s="341">
        <f t="shared" ref="EW51" si="214">SUM(EW14:EW50)</f>
        <v>0</v>
      </c>
      <c r="EX51" s="383" t="s">
        <v>17</v>
      </c>
      <c r="EY51" s="383"/>
      <c r="EZ51" s="341">
        <f t="shared" ref="EZ51" si="215">SUM(EZ14:EZ50)</f>
        <v>0</v>
      </c>
      <c r="FA51" s="341">
        <f t="shared" ref="FA51" si="216">SUM(FA14:FA50)</f>
        <v>0</v>
      </c>
      <c r="FB51" s="341">
        <f t="shared" ref="FB51" si="217">SUM(FB14:FB50)</f>
        <v>0</v>
      </c>
      <c r="FC51" s="341">
        <f t="shared" ref="FC51" si="218">SUM(FC14:FC50)</f>
        <v>0</v>
      </c>
      <c r="FD51" s="341">
        <f t="shared" ref="FD51" si="219">SUM(FD14:FD50)</f>
        <v>0</v>
      </c>
      <c r="FE51" s="341">
        <f t="shared" ref="FE51" si="220">SUM(FE14:FE50)</f>
        <v>0</v>
      </c>
      <c r="FF51" s="341">
        <f t="shared" ref="FF51" si="221">SUM(FF14:FF50)</f>
        <v>0</v>
      </c>
      <c r="FG51" s="341">
        <f t="shared" ref="FG51" si="222">SUM(FG14:FG50)</f>
        <v>0</v>
      </c>
      <c r="FH51" s="341">
        <f t="shared" ref="FH51" si="223">SUM(FH14:FH50)</f>
        <v>0</v>
      </c>
      <c r="FI51" s="341">
        <f t="shared" ref="FI51" si="224">SUM(FI14:FI50)</f>
        <v>0</v>
      </c>
      <c r="FJ51" s="360">
        <f>SUM(FL14:FM50)</f>
        <v>0</v>
      </c>
      <c r="FK51" s="361"/>
      <c r="FL51" s="361"/>
      <c r="FM51" s="362"/>
      <c r="FN51" s="50">
        <f>SUM(FN14:FN50)</f>
        <v>241</v>
      </c>
      <c r="FO51" s="363"/>
      <c r="FP51" s="49"/>
      <c r="FQ51" s="49"/>
      <c r="FR51" s="49"/>
    </row>
    <row r="52" spans="4:175" s="42" customFormat="1" ht="39" customHeight="1" thickBot="1">
      <c r="D52" s="336"/>
      <c r="E52" s="337"/>
      <c r="F52" s="338"/>
      <c r="G52" s="340"/>
      <c r="H52" s="342"/>
      <c r="I52" s="342"/>
      <c r="J52" s="342"/>
      <c r="K52" s="342"/>
      <c r="L52" s="342"/>
      <c r="M52" s="342"/>
      <c r="N52" s="342"/>
      <c r="O52" s="342"/>
      <c r="P52" s="342"/>
      <c r="Q52" s="384"/>
      <c r="R52" s="384"/>
      <c r="S52" s="342"/>
      <c r="T52" s="342"/>
      <c r="U52" s="342"/>
      <c r="V52" s="342"/>
      <c r="W52" s="342"/>
      <c r="X52" s="342"/>
      <c r="Y52" s="342"/>
      <c r="Z52" s="342"/>
      <c r="AA52" s="342"/>
      <c r="AB52" s="342"/>
      <c r="AC52" s="374" t="s">
        <v>20</v>
      </c>
      <c r="AD52" s="375"/>
      <c r="AE52" s="375"/>
      <c r="AF52" s="376"/>
      <c r="AG52" s="364"/>
      <c r="AH52" s="49"/>
      <c r="AI52" s="49"/>
      <c r="AJ52" s="49"/>
      <c r="AL52" s="336"/>
      <c r="AM52" s="337"/>
      <c r="AN52" s="338"/>
      <c r="AO52" s="340"/>
      <c r="AP52" s="342"/>
      <c r="AQ52" s="342"/>
      <c r="AR52" s="342"/>
      <c r="AS52" s="342"/>
      <c r="AT52" s="342"/>
      <c r="AU52" s="342"/>
      <c r="AV52" s="342"/>
      <c r="AW52" s="342"/>
      <c r="AX52" s="342"/>
      <c r="AY52" s="384"/>
      <c r="AZ52" s="384"/>
      <c r="BA52" s="342"/>
      <c r="BB52" s="342"/>
      <c r="BC52" s="342"/>
      <c r="BD52" s="342"/>
      <c r="BE52" s="342"/>
      <c r="BF52" s="342"/>
      <c r="BG52" s="342"/>
      <c r="BH52" s="342"/>
      <c r="BI52" s="342"/>
      <c r="BJ52" s="342"/>
      <c r="BK52" s="374" t="s">
        <v>22</v>
      </c>
      <c r="BL52" s="375"/>
      <c r="BM52" s="375"/>
      <c r="BN52" s="376"/>
      <c r="BO52" s="52" t="s">
        <v>40</v>
      </c>
      <c r="BP52" s="51"/>
      <c r="BQ52" s="49"/>
      <c r="BR52" s="49"/>
      <c r="BS52" s="49"/>
      <c r="BT52" s="49"/>
      <c r="BU52" s="336"/>
      <c r="BV52" s="337"/>
      <c r="BW52" s="338"/>
      <c r="BX52" s="340"/>
      <c r="BY52" s="342"/>
      <c r="BZ52" s="342"/>
      <c r="CA52" s="342"/>
      <c r="CB52" s="342"/>
      <c r="CC52" s="342"/>
      <c r="CD52" s="342"/>
      <c r="CE52" s="342"/>
      <c r="CF52" s="342"/>
      <c r="CG52" s="342"/>
      <c r="CH52" s="384"/>
      <c r="CI52" s="384"/>
      <c r="CJ52" s="342"/>
      <c r="CK52" s="342"/>
      <c r="CL52" s="342"/>
      <c r="CM52" s="342"/>
      <c r="CN52" s="342"/>
      <c r="CO52" s="342"/>
      <c r="CP52" s="342"/>
      <c r="CQ52" s="342"/>
      <c r="CR52" s="342"/>
      <c r="CS52" s="342"/>
      <c r="CT52" s="374" t="s">
        <v>23</v>
      </c>
      <c r="CU52" s="375"/>
      <c r="CV52" s="375"/>
      <c r="CW52" s="376"/>
      <c r="CX52" s="53" t="s">
        <v>32</v>
      </c>
      <c r="CY52" s="364"/>
      <c r="CZ52" s="49"/>
      <c r="DA52" s="49"/>
      <c r="DB52" s="49"/>
      <c r="DC52" s="336"/>
      <c r="DD52" s="337"/>
      <c r="DE52" s="338"/>
      <c r="DF52" s="340"/>
      <c r="DG52" s="342"/>
      <c r="DH52" s="342"/>
      <c r="DI52" s="342"/>
      <c r="DJ52" s="342"/>
      <c r="DK52" s="342"/>
      <c r="DL52" s="342"/>
      <c r="DM52" s="342"/>
      <c r="DN52" s="342"/>
      <c r="DO52" s="342"/>
      <c r="DP52" s="384"/>
      <c r="DQ52" s="384"/>
      <c r="DR52" s="342"/>
      <c r="DS52" s="342"/>
      <c r="DT52" s="342"/>
      <c r="DU52" s="342"/>
      <c r="DV52" s="342"/>
      <c r="DW52" s="342"/>
      <c r="DX52" s="342"/>
      <c r="DY52" s="342"/>
      <c r="DZ52" s="342"/>
      <c r="EA52" s="342"/>
      <c r="EB52" s="374" t="s">
        <v>34</v>
      </c>
      <c r="EC52" s="375"/>
      <c r="ED52" s="375"/>
      <c r="EE52" s="376"/>
      <c r="EF52" s="53" t="s">
        <v>35</v>
      </c>
      <c r="EG52" s="364"/>
      <c r="EH52" s="49"/>
      <c r="EI52" s="49"/>
      <c r="EK52" s="336"/>
      <c r="EL52" s="337"/>
      <c r="EM52" s="338"/>
      <c r="EN52" s="340"/>
      <c r="EO52" s="342"/>
      <c r="EP52" s="342"/>
      <c r="EQ52" s="342"/>
      <c r="ER52" s="342"/>
      <c r="ES52" s="342"/>
      <c r="ET52" s="342"/>
      <c r="EU52" s="342"/>
      <c r="EV52" s="342"/>
      <c r="EW52" s="342"/>
      <c r="EX52" s="384"/>
      <c r="EY52" s="384"/>
      <c r="EZ52" s="342"/>
      <c r="FA52" s="342"/>
      <c r="FB52" s="342"/>
      <c r="FC52" s="342"/>
      <c r="FD52" s="342"/>
      <c r="FE52" s="342"/>
      <c r="FF52" s="342"/>
      <c r="FG52" s="342"/>
      <c r="FH52" s="342"/>
      <c r="FI52" s="342"/>
      <c r="FJ52" s="374" t="s">
        <v>36</v>
      </c>
      <c r="FK52" s="375"/>
      <c r="FL52" s="375"/>
      <c r="FM52" s="376"/>
      <c r="FN52" s="52" t="s">
        <v>70</v>
      </c>
      <c r="FO52" s="364"/>
      <c r="FP52" s="49"/>
      <c r="FQ52" s="49"/>
      <c r="FR52" s="49"/>
    </row>
    <row r="53" spans="4:175" s="42" customFormat="1" ht="22.5" customHeight="1">
      <c r="D53" s="336" t="s">
        <v>60</v>
      </c>
      <c r="E53" s="337"/>
      <c r="F53" s="338"/>
      <c r="G53" s="343">
        <f>(G14*$F$14)+(G15*$F$15)+(G16*$F$16)+(G17*$F$17)+(G18*$F$18)+(G19*$F$19)+(G20*$F$20)+(G21*$F$21)+(G22*$F$22)+(G23*$F$23)+(G24*$F$24)+(G25*$F$25)+(G26*$F$26)+(G27*$F$27)+(G28*$F$28)+(G29*$F$29)+(G30*$F$30)+(G31*$F$31)+(G32*$F$32)+(G33*$F$33)+(G34*$F$34)+(G35*$F$35)+(G36*$F$36)+(G37*$F$37)+(G40*$F$40)+(G41*$F$41)+(G42*$F$42)+(G43*$F$43)+(G44*$F$44)+(G45*$F$45)+(G46*$F$46)+(G47*$F$47)+(G48*$F$48)+(G49*$F$49)+(G50*$F$50)</f>
        <v>97.4</v>
      </c>
      <c r="H53" s="343">
        <f t="shared" ref="H53:P53" si="225">(H14*$F$14)+(H15*$F$15)+(H16*$F$16)+(H17*$F$17)+(H18*$F$18)+(H19*$F$19)+(H20*$F$20)+(H21*$F$21)+(H22*$F$22)+(H23*$F$23)+(H24*$F$24)+(H25*$F$25)+(H26*$F$26)+(H27*$F$27)+(H28*$F$28)+(H29*$F$29)+(H30*$F$30)+(H31*$F$31)+(H32*$F$32)+(H33*$F$33)+(H34*$F$34)+(H35*$F$35)+(H36*$F$36)+(H37*$F$37)+(H40*$F$40)+(H41*$F$41)+(H42*$F$42)+(H43*$F$43)+(H44*$F$44)+(H45*$F$45)+(H46*$F$46)+(H47*$F$47)+(H48*$F$48)+(H49*$F$49)+(H50*$F$50)</f>
        <v>42.4</v>
      </c>
      <c r="I53" s="343">
        <f t="shared" si="225"/>
        <v>30.400000000000002</v>
      </c>
      <c r="J53" s="343">
        <f t="shared" si="225"/>
        <v>24.2</v>
      </c>
      <c r="K53" s="343">
        <f t="shared" si="225"/>
        <v>151.50000000000003</v>
      </c>
      <c r="L53" s="343">
        <f t="shared" si="225"/>
        <v>43.4</v>
      </c>
      <c r="M53" s="343">
        <f t="shared" si="225"/>
        <v>150.6</v>
      </c>
      <c r="N53" s="343">
        <f t="shared" si="225"/>
        <v>44.2</v>
      </c>
      <c r="O53" s="343">
        <f t="shared" si="225"/>
        <v>75.7</v>
      </c>
      <c r="P53" s="343">
        <f t="shared" si="225"/>
        <v>102.8</v>
      </c>
      <c r="Q53" s="345" t="s">
        <v>18</v>
      </c>
      <c r="R53" s="346"/>
      <c r="S53" s="343">
        <f>(S14*$F$14)+(S15*$F$15)+(S16*$F$16)+(S17*$F$17)+(S18*$F$18)+(S19*$F$19)+(S20*$F$20)+(S21*$F$21)+(S22*$F$22)+(S23*$F$23)+(S24*$F$24)+(S25*$F$25)+(S26*$F$26)+(S27*$F$27)+(S28*$F$28)+(S29*$F$29)+(S30*$F$30)+(S31*$F$31)+(S32*$F$32)+(S33*$F$33)+(S34*$F$34)+(S35*$F$35)+(S36*$F$36)+(S37*$F$37)+(S40*$F$40)+(S41*$F$41)+(S42*$F$42)+(S43*$F$43)+(S44*$F$44)+(S45*$F$45)+(S46*$F$46)+(S47*$F$47)+(S48*$F$48)+(S49*$F$49)+(S50*$F$50)</f>
        <v>86.199999999999989</v>
      </c>
      <c r="T53" s="343">
        <f t="shared" ref="T53:AB53" si="226">(T14*$F$14)+(T15*$F$15)+(T16*$F$16)+(T17*$F$17)+(T18*$F$18)+(T19*$F$19)+(T20*$F$20)+(T21*$F$21)+(T22*$F$22)+(T23*$F$23)+(T24*$F$24)+(T25*$F$25)+(T26*$F$26)+(T27*$F$27)+(T28*$F$28)+(T29*$F$29)+(T30*$F$30)+(T31*$F$31)+(T32*$F$32)+(T33*$F$33)+(T34*$F$34)+(T35*$F$35)+(T36*$F$36)+(T37*$F$37)+(T40*$F$40)+(T41*$F$41)+(T42*$F$42)+(T43*$F$43)+(T44*$F$44)+(T45*$F$45)+(T46*$F$46)+(T47*$F$47)+(T48*$F$48)+(T49*$F$49)+(T50*$F$50)</f>
        <v>200.39999999999998</v>
      </c>
      <c r="U53" s="343">
        <f t="shared" si="226"/>
        <v>104.2</v>
      </c>
      <c r="V53" s="343">
        <f t="shared" si="226"/>
        <v>74.3</v>
      </c>
      <c r="W53" s="343">
        <f t="shared" si="226"/>
        <v>145.80000000000001</v>
      </c>
      <c r="X53" s="343">
        <f t="shared" si="226"/>
        <v>67.7</v>
      </c>
      <c r="Y53" s="343">
        <f t="shared" si="226"/>
        <v>89.999999999999986</v>
      </c>
      <c r="Z53" s="343">
        <f t="shared" si="226"/>
        <v>0</v>
      </c>
      <c r="AA53" s="343">
        <f t="shared" si="226"/>
        <v>0</v>
      </c>
      <c r="AB53" s="343">
        <f t="shared" si="226"/>
        <v>0</v>
      </c>
      <c r="AC53" s="349">
        <f>SUM(AG14:AG50)</f>
        <v>1531.2</v>
      </c>
      <c r="AD53" s="350"/>
      <c r="AE53" s="350"/>
      <c r="AF53" s="350"/>
      <c r="AG53" s="352"/>
      <c r="AH53" s="49"/>
      <c r="AI53" s="49"/>
      <c r="AJ53" s="49"/>
      <c r="AL53" s="336" t="s">
        <v>60</v>
      </c>
      <c r="AM53" s="337"/>
      <c r="AN53" s="338"/>
      <c r="AO53" s="343">
        <f>(AO14*$F$14)+(AO15*$F$15)+(AO16*$F$16)+(AO17*$F$17)+(AO18*$F$18)+(AO19*$F$19)+(AO20*$F$20)+(AO21*$F$21)+(AO22*$F$22)+(AO23*$F$23)+(AO24*$F$24)+(AO25*$F$25)+(AO26*$F$26)+(AO27*$F$27)+(AO28*$F$28)+(AO29*$F$29)+(AO30*$F$30)+(AO31*$F$31)+(AO32*$F$32)+(AO33*$F$33)+(AO34*$F$34)+(AO35*$F$35)+(AO36*$F$36)+(AO37*$F$37)+(AO40*$F$40)+(AO41*$F$41)+(AO42*$F$42)+(AO43*$F$43)+(AO44*$F$44)+(AO45*$F$45)+(AO46*$F$46)+(AO47*$F$47)+(AO48*$F$48)+(AO49*$F$49)+(AO50*$F$50)</f>
        <v>120.79999999999998</v>
      </c>
      <c r="AP53" s="343">
        <f t="shared" ref="AP53:AX53" si="227">(AP14*$F$14)+(AP15*$F$15)+(AP16*$F$16)+(AP17*$F$17)+(AP18*$F$18)+(AP19*$F$19)+(AP20*$F$20)+(AP21*$F$21)+(AP22*$F$22)+(AP23*$F$23)+(AP24*$F$24)+(AP25*$F$25)+(AP26*$F$26)+(AP27*$F$27)+(AP28*$F$28)+(AP29*$F$29)+(AP30*$F$30)+(AP31*$F$31)+(AP32*$F$32)+(AP33*$F$33)+(AP34*$F$34)+(AP35*$F$35)+(AP36*$F$36)+(AP37*$F$37)+(AP40*$F$40)+(AP41*$F$41)+(AP42*$F$42)+(AP43*$F$43)+(AP44*$F$44)+(AP45*$F$45)+(AP46*$F$46)+(AP47*$F$47)+(AP48*$F$48)+(AP49*$F$49)+(AP50*$F$50)</f>
        <v>60.3</v>
      </c>
      <c r="AQ53" s="343">
        <f t="shared" si="227"/>
        <v>20.299999999999997</v>
      </c>
      <c r="AR53" s="343">
        <f t="shared" si="227"/>
        <v>42.900000000000006</v>
      </c>
      <c r="AS53" s="343">
        <f t="shared" si="227"/>
        <v>53.3</v>
      </c>
      <c r="AT53" s="343">
        <f t="shared" si="227"/>
        <v>22.2</v>
      </c>
      <c r="AU53" s="343">
        <f t="shared" si="227"/>
        <v>62</v>
      </c>
      <c r="AV53" s="343">
        <f t="shared" si="227"/>
        <v>23</v>
      </c>
      <c r="AW53" s="343">
        <f t="shared" si="227"/>
        <v>203.2</v>
      </c>
      <c r="AX53" s="343">
        <f t="shared" si="227"/>
        <v>27.2</v>
      </c>
      <c r="AY53" s="345" t="s">
        <v>18</v>
      </c>
      <c r="AZ53" s="346"/>
      <c r="BA53" s="343">
        <f>(BA14*$F$14)+(BA15*$F$15)+(BA16*$F$16)+(BA17*$F$17)+(BA18*$F$18)+(BA19*$F$19)+(BA20*$F$20)+(BA21*$F$21)+(BA22*$F$22)+(BA23*$F$23)+(BA24*$F$24)+(BA25*$F$25)+(BA26*$F$26)+(BA27*$F$27)+(BA28*$F$28)+(BA29*$F$29)+(BA30*$F$30)+(BA31*$F$31)+(BA32*$F$32)+(BA33*$F$33)+(BA34*$F$34)+(BA35*$F$35)+(BA36*$F$36)+(BA37*$F$37)+(BA40*$F$40)+(BA41*$F$41)+(BA42*$F$42)+(BA43*$F$43)+(BA44*$F$44)+(BA45*$F$45)+(BA46*$F$46)+(BA47*$F$47)+(BA48*$F$48)+(BA49*$F$49)+(BA50*$F$50)</f>
        <v>89.7</v>
      </c>
      <c r="BB53" s="343">
        <f t="shared" ref="BB53:BJ53" si="228">(BB14*$F$14)+(BB15*$F$15)+(BB16*$F$16)+(BB17*$F$17)+(BB18*$F$18)+(BB19*$F$19)+(BB20*$F$20)+(BB21*$F$21)+(BB22*$F$22)+(BB23*$F$23)+(BB24*$F$24)+(BB25*$F$25)+(BB26*$F$26)+(BB27*$F$27)+(BB28*$F$28)+(BB29*$F$29)+(BB30*$F$30)+(BB31*$F$31)+(BB32*$F$32)+(BB33*$F$33)+(BB34*$F$34)+(BB35*$F$35)+(BB36*$F$36)+(BB37*$F$37)+(BB40*$F$40)+(BB41*$F$41)+(BB42*$F$42)+(BB43*$F$43)+(BB44*$F$44)+(BB45*$F$45)+(BB46*$F$46)+(BB47*$F$47)+(BB48*$F$48)+(BB49*$F$49)+(BB50*$F$50)</f>
        <v>42.5</v>
      </c>
      <c r="BC53" s="343">
        <f t="shared" si="228"/>
        <v>31.4</v>
      </c>
      <c r="BD53" s="343">
        <f t="shared" si="228"/>
        <v>54.199999999999996</v>
      </c>
      <c r="BE53" s="343">
        <f t="shared" si="228"/>
        <v>23.8</v>
      </c>
      <c r="BF53" s="343">
        <f t="shared" si="228"/>
        <v>34.799999999999997</v>
      </c>
      <c r="BG53" s="343">
        <f t="shared" si="228"/>
        <v>23.5</v>
      </c>
      <c r="BH53" s="343">
        <f t="shared" si="228"/>
        <v>52.1</v>
      </c>
      <c r="BI53" s="343">
        <f t="shared" si="228"/>
        <v>24</v>
      </c>
      <c r="BJ53" s="343">
        <f t="shared" si="228"/>
        <v>46.4</v>
      </c>
      <c r="BK53" s="368">
        <f>SUM(BP14:BP50)</f>
        <v>2588.7999999999988</v>
      </c>
      <c r="BL53" s="369"/>
      <c r="BM53" s="369"/>
      <c r="BN53" s="369"/>
      <c r="BO53" s="369"/>
      <c r="BP53" s="370"/>
      <c r="BQ53" s="49"/>
      <c r="BR53" s="49"/>
      <c r="BS53" s="49"/>
      <c r="BT53" s="49"/>
      <c r="BU53" s="336" t="s">
        <v>60</v>
      </c>
      <c r="BV53" s="337"/>
      <c r="BW53" s="338"/>
      <c r="BX53" s="343">
        <f>(BX14*$F$14)+(BX15*$F$15)+(BX16*$F$16)+(BX17*$F$17)+(BX18*$F$18)+(BX19*$F$19)+(BX20*$F$20)+(BX21*$F$21)+(BX22*$F$22)+(BX23*$F$23)+(BX24*$F$24)+(BX25*$F$25)+(BX26*$F$26)+(BX27*$F$27)+(BX28*$F$28)+(BX29*$F$29)+(BX30*$F$30)+(BX31*$F$31)+(BX32*$F$32)+(BX33*$F$33)+(BX34*$F$34)+(BX35*$F$35)+(BX36*$F$36)+(BX37*$F$37)+(BX40*$F$40)+(BX41*$F$41)+(BX42*$F$42)+(BX43*$F$43)+(BX44*$F$44)+(BX45*$F$45)+(BX46*$F$46)+(BX47*$F$47)+(BX48*$F$48)+(BX49*$F$49)+(BX50*$F$50)</f>
        <v>0</v>
      </c>
      <c r="BY53" s="343">
        <f t="shared" ref="BY53:CG53" si="229">(BY14*$F$14)+(BY15*$F$15)+(BY16*$F$16)+(BY17*$F$17)+(BY18*$F$18)+(BY19*$F$19)+(BY20*$F$20)+(BY21*$F$21)+(BY22*$F$22)+(BY23*$F$23)+(BY24*$F$24)+(BY25*$F$25)+(BY26*$F$26)+(BY27*$F$27)+(BY28*$F$28)+(BY29*$F$29)+(BY30*$F$30)+(BY31*$F$31)+(BY32*$F$32)+(BY33*$F$33)+(BY34*$F$34)+(BY35*$F$35)+(BY36*$F$36)+(BY37*$F$37)+(BY40*$F$40)+(BY41*$F$41)+(BY42*$F$42)+(BY43*$F$43)+(BY44*$F$44)+(BY45*$F$45)+(BY46*$F$46)+(BY47*$F$47)+(BY48*$F$48)+(BY49*$F$49)+(BY50*$F$50)</f>
        <v>0</v>
      </c>
      <c r="BZ53" s="343">
        <f t="shared" si="229"/>
        <v>0</v>
      </c>
      <c r="CA53" s="343">
        <f t="shared" si="229"/>
        <v>0</v>
      </c>
      <c r="CB53" s="343">
        <f t="shared" si="229"/>
        <v>0</v>
      </c>
      <c r="CC53" s="343">
        <f t="shared" si="229"/>
        <v>0</v>
      </c>
      <c r="CD53" s="343">
        <f t="shared" si="229"/>
        <v>0</v>
      </c>
      <c r="CE53" s="343">
        <f t="shared" si="229"/>
        <v>0</v>
      </c>
      <c r="CF53" s="343">
        <f t="shared" si="229"/>
        <v>0</v>
      </c>
      <c r="CG53" s="343">
        <f t="shared" si="229"/>
        <v>0</v>
      </c>
      <c r="CH53" s="345" t="s">
        <v>18</v>
      </c>
      <c r="CI53" s="346"/>
      <c r="CJ53" s="343">
        <f>(CJ14*$F$14)+(CJ15*$F$15)+(CJ16*$F$16)+(CJ17*$F$17)+(CJ18*$F$18)+(CJ19*$F$19)+(CJ20*$F$20)+(CJ21*$F$21)+(CJ22*$F$22)+(CJ23*$F$23)+(CJ24*$F$24)+(CJ25*$F$25)+(CJ26*$F$26)+(CJ27*$F$27)+(CJ28*$F$28)+(CJ29*$F$29)+(CJ30*$F$30)+(CJ31*$F$31)+(CJ32*$F$32)+(CJ33*$F$33)+(CJ34*$F$34)+(CJ35*$F$35)+(CJ36*$F$36)+(CJ37*$F$37)+(CJ40*$F$40)+(CJ41*$F$41)+(CJ42*$F$42)+(CJ43*$F$43)+(CJ44*$F$44)+(CJ45*$F$45)+(CJ46*$F$46)+(CJ47*$F$47)+(CJ48*$F$48)+(CJ49*$F$49)+(CJ50*$F$50)</f>
        <v>0</v>
      </c>
      <c r="CK53" s="343">
        <f t="shared" ref="CK53:CS53" si="230">(CK14*$F$14)+(CK15*$F$15)+(CK16*$F$16)+(CK17*$F$17)+(CK18*$F$18)+(CK19*$F$19)+(CK20*$F$20)+(CK21*$F$21)+(CK22*$F$22)+(CK23*$F$23)+(CK24*$F$24)+(CK25*$F$25)+(CK26*$F$26)+(CK27*$F$27)+(CK28*$F$28)+(CK29*$F$29)+(CK30*$F$30)+(CK31*$F$31)+(CK32*$F$32)+(CK33*$F$33)+(CK34*$F$34)+(CK35*$F$35)+(CK36*$F$36)+(CK37*$F$37)+(CK40*$F$40)+(CK41*$F$41)+(CK42*$F$42)+(CK43*$F$43)+(CK44*$F$44)+(CK45*$F$45)+(CK46*$F$46)+(CK47*$F$47)+(CK48*$F$48)+(CK49*$F$49)+(CK50*$F$50)</f>
        <v>0</v>
      </c>
      <c r="CL53" s="343">
        <f t="shared" si="230"/>
        <v>0</v>
      </c>
      <c r="CM53" s="343">
        <f t="shared" si="230"/>
        <v>0</v>
      </c>
      <c r="CN53" s="343">
        <f t="shared" si="230"/>
        <v>0</v>
      </c>
      <c r="CO53" s="343">
        <f t="shared" si="230"/>
        <v>0</v>
      </c>
      <c r="CP53" s="343">
        <f t="shared" si="230"/>
        <v>0</v>
      </c>
      <c r="CQ53" s="343">
        <f t="shared" si="230"/>
        <v>0</v>
      </c>
      <c r="CR53" s="343">
        <f t="shared" si="230"/>
        <v>0</v>
      </c>
      <c r="CS53" s="343">
        <f t="shared" si="230"/>
        <v>0</v>
      </c>
      <c r="CT53" s="349">
        <f>SUM(CY14:CY50)</f>
        <v>2588.7999999999988</v>
      </c>
      <c r="CU53" s="350"/>
      <c r="CV53" s="350"/>
      <c r="CW53" s="350"/>
      <c r="CX53" s="351"/>
      <c r="CY53" s="352"/>
      <c r="CZ53" s="49"/>
      <c r="DA53" s="49"/>
      <c r="DB53" s="49"/>
      <c r="DC53" s="336" t="s">
        <v>60</v>
      </c>
      <c r="DD53" s="337"/>
      <c r="DE53" s="338"/>
      <c r="DF53" s="343">
        <f>(DF14*$F$14)+(DF15*$F$15)+(DF16*$F$16)+(DF17*$F$17)+(DF18*$F$18)+(DF19*$F$19)+(DF20*$F$20)+(DF21*$F$21)+(DF22*$F$22)+(DF23*$F$23)+(DF24*$F$24)+(DF25*$F$25)+(DF26*$F$26)+(DF27*$F$27)+(DF28*$F$28)+(DF29*$F$29)+(DF30*$F$30)+(DF31*$F$31)+(DF32*$F$32)+(DF33*$F$33)+(DF34*$F$34)+(DF35*$F$35)+(DF36*$F$36)+(DF37*$F$37)+(DF40*$F$40)+(DF41*$F$41)+(DF42*$F$42)+(DF43*$F$43)+(DF44*$F$44)+(DF45*$F$45)+(DF46*$F$46)+(DF47*$F$47)+(DF48*$F$48)+(DF49*$F$49)+(DF50*$F$50)</f>
        <v>0</v>
      </c>
      <c r="DG53" s="343">
        <f t="shared" ref="DG53:DO53" si="231">(DG14*$F$14)+(DG15*$F$15)+(DG16*$F$16)+(DG17*$F$17)+(DG18*$F$18)+(DG19*$F$19)+(DG20*$F$20)+(DG21*$F$21)+(DG22*$F$22)+(DG23*$F$23)+(DG24*$F$24)+(DG25*$F$25)+(DG26*$F$26)+(DG27*$F$27)+(DG28*$F$28)+(DG29*$F$29)+(DG30*$F$30)+(DG31*$F$31)+(DG32*$F$32)+(DG33*$F$33)+(DG34*$F$34)+(DG35*$F$35)+(DG36*$F$36)+(DG37*$F$37)+(DG40*$F$40)+(DG41*$F$41)+(DG42*$F$42)+(DG43*$F$43)+(DG44*$F$44)+(DG45*$F$45)+(DG46*$F$46)+(DG47*$F$47)+(DG48*$F$48)+(DG49*$F$49)+(DG50*$F$50)</f>
        <v>0</v>
      </c>
      <c r="DH53" s="343">
        <f t="shared" si="231"/>
        <v>0</v>
      </c>
      <c r="DI53" s="343">
        <f t="shared" si="231"/>
        <v>0</v>
      </c>
      <c r="DJ53" s="343">
        <f t="shared" si="231"/>
        <v>0</v>
      </c>
      <c r="DK53" s="343">
        <f t="shared" si="231"/>
        <v>0</v>
      </c>
      <c r="DL53" s="343">
        <f t="shared" si="231"/>
        <v>0</v>
      </c>
      <c r="DM53" s="343">
        <f t="shared" si="231"/>
        <v>0</v>
      </c>
      <c r="DN53" s="343">
        <f t="shared" si="231"/>
        <v>0</v>
      </c>
      <c r="DO53" s="343">
        <f t="shared" si="231"/>
        <v>0</v>
      </c>
      <c r="DP53" s="345" t="s">
        <v>18</v>
      </c>
      <c r="DQ53" s="346"/>
      <c r="DR53" s="343">
        <f>(DR14*$F$14)+(DR15*$F$15)+(DR16*$F$16)+(DR17*$F$17)+(DR18*$F$18)+(DR19*$F$19)+(DR20*$F$20)+(DR21*$F$21)+(DR22*$F$22)+(DR23*$F$23)+(DR24*$F$24)+(DR25*$F$25)+(DR26*$F$26)+(DR27*$F$27)+(DR28*$F$28)+(DR29*$F$29)+(DR30*$F$30)+(DR31*$F$31)+(DR32*$F$32)+(DR33*$F$33)+(DR34*$F$34)+(DR35*$F$35)+(DR36*$F$36)+(DR37*$F$37)+(DR40*$F$40)+(DR41*$F$41)+(DR42*$F$42)+(DR43*$F$43)+(DR44*$F$44)+(DR45*$F$45)+(DR46*$F$46)+(DR47*$F$47)+(DR48*$F$48)+(DR49*$F$49)+(DR50*$F$50)</f>
        <v>0</v>
      </c>
      <c r="DS53" s="343">
        <f t="shared" ref="DS53:EA53" si="232">(DS14*$F$14)+(DS15*$F$15)+(DS16*$F$16)+(DS17*$F$17)+(DS18*$F$18)+(DS19*$F$19)+(DS20*$F$20)+(DS21*$F$21)+(DS22*$F$22)+(DS23*$F$23)+(DS24*$F$24)+(DS25*$F$25)+(DS26*$F$26)+(DS27*$F$27)+(DS28*$F$28)+(DS29*$F$29)+(DS30*$F$30)+(DS31*$F$31)+(DS32*$F$32)+(DS33*$F$33)+(DS34*$F$34)+(DS35*$F$35)+(DS36*$F$36)+(DS37*$F$37)+(DS40*$F$40)+(DS41*$F$41)+(DS42*$F$42)+(DS43*$F$43)+(DS44*$F$44)+(DS45*$F$45)+(DS46*$F$46)+(DS47*$F$47)+(DS48*$F$48)+(DS49*$F$49)+(DS50*$F$50)</f>
        <v>0</v>
      </c>
      <c r="DT53" s="343">
        <f t="shared" si="232"/>
        <v>0</v>
      </c>
      <c r="DU53" s="343">
        <f t="shared" si="232"/>
        <v>0</v>
      </c>
      <c r="DV53" s="343">
        <f t="shared" si="232"/>
        <v>0</v>
      </c>
      <c r="DW53" s="343">
        <f t="shared" si="232"/>
        <v>0</v>
      </c>
      <c r="DX53" s="343">
        <f t="shared" si="232"/>
        <v>0</v>
      </c>
      <c r="DY53" s="343">
        <f t="shared" si="232"/>
        <v>0</v>
      </c>
      <c r="DZ53" s="343">
        <f t="shared" si="232"/>
        <v>0</v>
      </c>
      <c r="EA53" s="343">
        <f t="shared" si="232"/>
        <v>0</v>
      </c>
      <c r="EB53" s="349">
        <f>SUM(EG14:EG50)</f>
        <v>2588.7999999999988</v>
      </c>
      <c r="EC53" s="350"/>
      <c r="ED53" s="350"/>
      <c r="EE53" s="350"/>
      <c r="EF53" s="351"/>
      <c r="EG53" s="352"/>
      <c r="EH53" s="49"/>
      <c r="EI53" s="49"/>
      <c r="EK53" s="336" t="s">
        <v>60</v>
      </c>
      <c r="EL53" s="337"/>
      <c r="EM53" s="338"/>
      <c r="EN53" s="343">
        <f>(EN14*$F$14)+(EN15*$F$15)+(EN16*$F$16)+(EN17*$F$17)+(EN18*$F$18)+(EN19*$F$19)+(EN20*$F$20)+(EN21*$F$21)+(EN22*$F$22)+(EN23*$F$23)+(EN24*$F$24)+(EN25*$F$25)+(EN26*$F$26)+(EN27*$F$27)+(EN28*$F$28)+(EN29*$F$29)+(EN30*$F$30)+(EN31*$F$31)+(EN32*$F$32)+(EN33*$F$33)+(EN34*$F$34)+(EN35*$F$35)+(EN36*$F$36)+(EN37*$F$37)+(EN40*$F$40)+(EN41*$F$41)+(EN42*$F$42)+(EN43*$F$43)+(EN44*$F$44)+(EN45*$F$45)+(EN46*$F$46)+(EN47*$F$47)+(EN48*$F$48)+(EN49*$F$49)+(EN50*$F$50)</f>
        <v>0</v>
      </c>
      <c r="EO53" s="343">
        <f t="shared" ref="EO53:EW53" si="233">(EO14*$F$14)+(EO15*$F$15)+(EO16*$F$16)+(EO17*$F$17)+(EO18*$F$18)+(EO19*$F$19)+(EO20*$F$20)+(EO21*$F$21)+(EO22*$F$22)+(EO23*$F$23)+(EO24*$F$24)+(EO25*$F$25)+(EO26*$F$26)+(EO27*$F$27)+(EO28*$F$28)+(EO29*$F$29)+(EO30*$F$30)+(EO31*$F$31)+(EO32*$F$32)+(EO33*$F$33)+(EO34*$F$34)+(EO35*$F$35)+(EO36*$F$36)+(EO37*$F$37)+(EO40*$F$40)+(EO41*$F$41)+(EO42*$F$42)+(EO43*$F$43)+(EO44*$F$44)+(EO45*$F$45)+(EO46*$F$46)+(EO47*$F$47)+(EO48*$F$48)+(EO49*$F$49)+(EO50*$F$50)</f>
        <v>0</v>
      </c>
      <c r="EP53" s="343">
        <f t="shared" si="233"/>
        <v>0</v>
      </c>
      <c r="EQ53" s="343">
        <f t="shared" si="233"/>
        <v>0</v>
      </c>
      <c r="ER53" s="343">
        <f t="shared" si="233"/>
        <v>0</v>
      </c>
      <c r="ES53" s="343">
        <f t="shared" si="233"/>
        <v>0</v>
      </c>
      <c r="ET53" s="343">
        <f t="shared" si="233"/>
        <v>0</v>
      </c>
      <c r="EU53" s="343">
        <f t="shared" si="233"/>
        <v>0</v>
      </c>
      <c r="EV53" s="343">
        <f t="shared" si="233"/>
        <v>0</v>
      </c>
      <c r="EW53" s="343">
        <f t="shared" si="233"/>
        <v>0</v>
      </c>
      <c r="EX53" s="345" t="s">
        <v>18</v>
      </c>
      <c r="EY53" s="346"/>
      <c r="EZ53" s="343">
        <f>(EZ14*$F$14)+(EZ15*$F$15)+(EZ16*$F$16)+(EZ17*$F$17)+(EZ18*$F$18)+(EZ19*$F$19)+(EZ20*$F$20)+(EZ21*$F$21)+(EZ22*$F$22)+(EZ23*$F$23)+(EZ24*$F$24)+(EZ25*$F$25)+(EZ26*$F$26)+(EZ27*$F$27)+(EZ28*$F$28)+(EZ29*$F$29)+(EZ30*$F$30)+(EZ31*$F$31)+(EZ32*$F$32)+(EZ33*$F$33)+(EZ34*$F$34)+(EZ35*$F$35)+(EZ36*$F$36)+(EZ37*$F$37)+(EZ40*$F$40)+(EZ41*$F$41)+(EZ42*$F$42)+(EZ43*$F$43)+(EZ44*$F$44)+(EZ45*$F$45)+(EZ46*$F$46)+(EZ47*$F$47)+(EZ48*$F$48)+(EZ49*$F$49)+(EZ50*$F$50)</f>
        <v>0</v>
      </c>
      <c r="FA53" s="343">
        <f t="shared" ref="FA53:FI53" si="234">(FA14*$F$14)+(FA15*$F$15)+(FA16*$F$16)+(FA17*$F$17)+(FA18*$F$18)+(FA19*$F$19)+(FA20*$F$20)+(FA21*$F$21)+(FA22*$F$22)+(FA23*$F$23)+(FA24*$F$24)+(FA25*$F$25)+(FA26*$F$26)+(FA27*$F$27)+(FA28*$F$28)+(FA29*$F$29)+(FA30*$F$30)+(FA31*$F$31)+(FA32*$F$32)+(FA33*$F$33)+(FA34*$F$34)+(FA35*$F$35)+(FA36*$F$36)+(FA37*$F$37)+(FA40*$F$40)+(FA41*$F$41)+(FA42*$F$42)+(FA43*$F$43)+(FA44*$F$44)+(FA45*$F$45)+(FA46*$F$46)+(FA47*$F$47)+(FA48*$F$48)+(FA49*$F$49)+(FA50*$F$50)</f>
        <v>0</v>
      </c>
      <c r="FB53" s="343">
        <f t="shared" si="234"/>
        <v>0</v>
      </c>
      <c r="FC53" s="343">
        <f t="shared" si="234"/>
        <v>0</v>
      </c>
      <c r="FD53" s="343">
        <f t="shared" si="234"/>
        <v>0</v>
      </c>
      <c r="FE53" s="343">
        <f t="shared" si="234"/>
        <v>0</v>
      </c>
      <c r="FF53" s="343">
        <f t="shared" si="234"/>
        <v>0</v>
      </c>
      <c r="FG53" s="343">
        <f t="shared" si="234"/>
        <v>0</v>
      </c>
      <c r="FH53" s="343">
        <f t="shared" si="234"/>
        <v>0</v>
      </c>
      <c r="FI53" s="343">
        <f t="shared" si="234"/>
        <v>0</v>
      </c>
      <c r="FJ53" s="349">
        <f>SUM(FO14:FO50)</f>
        <v>2588.7999999999988</v>
      </c>
      <c r="FK53" s="350"/>
      <c r="FL53" s="350"/>
      <c r="FM53" s="350"/>
      <c r="FN53" s="351"/>
      <c r="FO53" s="352"/>
      <c r="FP53" s="49"/>
      <c r="FQ53" s="49"/>
      <c r="FR53" s="49"/>
    </row>
    <row r="54" spans="4:175" s="42" customFormat="1" ht="30" customHeight="1" thickBot="1">
      <c r="D54" s="357"/>
      <c r="E54" s="358"/>
      <c r="F54" s="359"/>
      <c r="G54" s="344"/>
      <c r="H54" s="344"/>
      <c r="I54" s="344"/>
      <c r="J54" s="344"/>
      <c r="K54" s="344"/>
      <c r="L54" s="344"/>
      <c r="M54" s="344"/>
      <c r="N54" s="344"/>
      <c r="O54" s="344"/>
      <c r="P54" s="344"/>
      <c r="Q54" s="347"/>
      <c r="R54" s="348"/>
      <c r="S54" s="344"/>
      <c r="T54" s="344"/>
      <c r="U54" s="344"/>
      <c r="V54" s="344"/>
      <c r="W54" s="344"/>
      <c r="X54" s="344"/>
      <c r="Y54" s="344"/>
      <c r="Z54" s="344"/>
      <c r="AA54" s="344"/>
      <c r="AB54" s="344"/>
      <c r="AC54" s="353" t="s">
        <v>21</v>
      </c>
      <c r="AD54" s="354"/>
      <c r="AE54" s="354"/>
      <c r="AF54" s="354"/>
      <c r="AG54" s="356"/>
      <c r="AH54" s="49"/>
      <c r="AI54" s="49"/>
      <c r="AJ54" s="49"/>
      <c r="AL54" s="357"/>
      <c r="AM54" s="358"/>
      <c r="AN54" s="359"/>
      <c r="AO54" s="344"/>
      <c r="AP54" s="344"/>
      <c r="AQ54" s="344"/>
      <c r="AR54" s="344"/>
      <c r="AS54" s="344"/>
      <c r="AT54" s="344"/>
      <c r="AU54" s="344"/>
      <c r="AV54" s="344"/>
      <c r="AW54" s="344"/>
      <c r="AX54" s="344"/>
      <c r="AY54" s="347"/>
      <c r="AZ54" s="348"/>
      <c r="BA54" s="344"/>
      <c r="BB54" s="344"/>
      <c r="BC54" s="344"/>
      <c r="BD54" s="344"/>
      <c r="BE54" s="344"/>
      <c r="BF54" s="344"/>
      <c r="BG54" s="344"/>
      <c r="BH54" s="344"/>
      <c r="BI54" s="344"/>
      <c r="BJ54" s="344"/>
      <c r="BK54" s="365" t="s">
        <v>74</v>
      </c>
      <c r="BL54" s="366"/>
      <c r="BM54" s="366"/>
      <c r="BN54" s="366"/>
      <c r="BO54" s="366"/>
      <c r="BP54" s="367"/>
      <c r="BQ54" s="49"/>
      <c r="BR54" s="49"/>
      <c r="BS54" s="49"/>
      <c r="BT54" s="49"/>
      <c r="BU54" s="357"/>
      <c r="BV54" s="358"/>
      <c r="BW54" s="359"/>
      <c r="BX54" s="344"/>
      <c r="BY54" s="344"/>
      <c r="BZ54" s="344"/>
      <c r="CA54" s="344"/>
      <c r="CB54" s="344"/>
      <c r="CC54" s="344"/>
      <c r="CD54" s="344"/>
      <c r="CE54" s="344"/>
      <c r="CF54" s="344"/>
      <c r="CG54" s="344"/>
      <c r="CH54" s="347"/>
      <c r="CI54" s="348"/>
      <c r="CJ54" s="344"/>
      <c r="CK54" s="344"/>
      <c r="CL54" s="344"/>
      <c r="CM54" s="344"/>
      <c r="CN54" s="344"/>
      <c r="CO54" s="344"/>
      <c r="CP54" s="344"/>
      <c r="CQ54" s="344"/>
      <c r="CR54" s="344"/>
      <c r="CS54" s="344"/>
      <c r="CT54" s="353" t="s">
        <v>73</v>
      </c>
      <c r="CU54" s="354"/>
      <c r="CV54" s="354"/>
      <c r="CW54" s="354"/>
      <c r="CX54" s="355"/>
      <c r="CY54" s="356"/>
      <c r="CZ54" s="49"/>
      <c r="DA54" s="49"/>
      <c r="DB54" s="49"/>
      <c r="DC54" s="357"/>
      <c r="DD54" s="358"/>
      <c r="DE54" s="359"/>
      <c r="DF54" s="344"/>
      <c r="DG54" s="344"/>
      <c r="DH54" s="344"/>
      <c r="DI54" s="344"/>
      <c r="DJ54" s="344"/>
      <c r="DK54" s="344"/>
      <c r="DL54" s="344"/>
      <c r="DM54" s="344"/>
      <c r="DN54" s="344"/>
      <c r="DO54" s="344"/>
      <c r="DP54" s="347"/>
      <c r="DQ54" s="348"/>
      <c r="DR54" s="344"/>
      <c r="DS54" s="344"/>
      <c r="DT54" s="344"/>
      <c r="DU54" s="344"/>
      <c r="DV54" s="344"/>
      <c r="DW54" s="344"/>
      <c r="DX54" s="344"/>
      <c r="DY54" s="344"/>
      <c r="DZ54" s="344"/>
      <c r="EA54" s="344"/>
      <c r="EB54" s="353" t="s">
        <v>72</v>
      </c>
      <c r="EC54" s="354"/>
      <c r="ED54" s="354"/>
      <c r="EE54" s="354"/>
      <c r="EF54" s="355"/>
      <c r="EG54" s="356"/>
      <c r="EH54" s="49"/>
      <c r="EI54" s="49"/>
      <c r="EK54" s="357"/>
      <c r="EL54" s="358"/>
      <c r="EM54" s="359"/>
      <c r="EN54" s="344"/>
      <c r="EO54" s="344"/>
      <c r="EP54" s="344"/>
      <c r="EQ54" s="344"/>
      <c r="ER54" s="344"/>
      <c r="ES54" s="344"/>
      <c r="ET54" s="344"/>
      <c r="EU54" s="344"/>
      <c r="EV54" s="344"/>
      <c r="EW54" s="344"/>
      <c r="EX54" s="347"/>
      <c r="EY54" s="348"/>
      <c r="EZ54" s="344"/>
      <c r="FA54" s="344"/>
      <c r="FB54" s="344"/>
      <c r="FC54" s="344"/>
      <c r="FD54" s="344"/>
      <c r="FE54" s="344"/>
      <c r="FF54" s="344"/>
      <c r="FG54" s="344"/>
      <c r="FH54" s="344"/>
      <c r="FI54" s="344"/>
      <c r="FJ54" s="353" t="s">
        <v>71</v>
      </c>
      <c r="FK54" s="354"/>
      <c r="FL54" s="354"/>
      <c r="FM54" s="354"/>
      <c r="FN54" s="355"/>
      <c r="FO54" s="356"/>
      <c r="FP54" s="49"/>
      <c r="FQ54" s="49"/>
      <c r="FR54" s="49"/>
    </row>
  </sheetData>
  <mergeCells count="676">
    <mergeCell ref="CH49:CI49"/>
    <mergeCell ref="CV49:CW49"/>
    <mergeCell ref="DP49:DQ49"/>
    <mergeCell ref="ED49:EE49"/>
    <mergeCell ref="EX49:EY49"/>
    <mergeCell ref="FL49:FM49"/>
    <mergeCell ref="CV36:CW36"/>
    <mergeCell ref="DP34:DQ34"/>
    <mergeCell ref="DP36:DQ36"/>
    <mergeCell ref="ED34:EE34"/>
    <mergeCell ref="ED36:EE36"/>
    <mergeCell ref="EX34:EY34"/>
    <mergeCell ref="EX36:EY36"/>
    <mergeCell ref="CV35:CW35"/>
    <mergeCell ref="CH40:CI40"/>
    <mergeCell ref="CV40:CW40"/>
    <mergeCell ref="CH41:CI41"/>
    <mergeCell ref="CV41:CW41"/>
    <mergeCell ref="CH44:CI44"/>
    <mergeCell ref="CV44:CW44"/>
    <mergeCell ref="CH37:CI37"/>
    <mergeCell ref="CV37:CW37"/>
    <mergeCell ref="CH38:CI38"/>
    <mergeCell ref="CV38:CW38"/>
    <mergeCell ref="Q34:R34"/>
    <mergeCell ref="Q36:R36"/>
    <mergeCell ref="AE34:AF34"/>
    <mergeCell ref="AE36:AF36"/>
    <mergeCell ref="AY34:AZ34"/>
    <mergeCell ref="AY36:AZ36"/>
    <mergeCell ref="BM34:BN34"/>
    <mergeCell ref="BM36:BN36"/>
    <mergeCell ref="Q20:R20"/>
    <mergeCell ref="Q25:R25"/>
    <mergeCell ref="AE25:AF25"/>
    <mergeCell ref="Q26:R26"/>
    <mergeCell ref="AE26:AF26"/>
    <mergeCell ref="Q21:R21"/>
    <mergeCell ref="AE21:AF21"/>
    <mergeCell ref="Q22:R22"/>
    <mergeCell ref="AE22:AF22"/>
    <mergeCell ref="Q23:R23"/>
    <mergeCell ref="AE23:AF23"/>
    <mergeCell ref="Q24:R24"/>
    <mergeCell ref="AE24:AF24"/>
    <mergeCell ref="Q30:R30"/>
    <mergeCell ref="AE30:AF30"/>
    <mergeCell ref="Q31:R31"/>
    <mergeCell ref="CU12:CW12"/>
    <mergeCell ref="CH14:CI14"/>
    <mergeCell ref="CV14:CW14"/>
    <mergeCell ref="AE18:AF18"/>
    <mergeCell ref="T3:Z3"/>
    <mergeCell ref="AH3:AI3"/>
    <mergeCell ref="W8:Y8"/>
    <mergeCell ref="AA8:AH8"/>
    <mergeCell ref="AY18:AZ18"/>
    <mergeCell ref="BM17:BN17"/>
    <mergeCell ref="AY17:AZ17"/>
    <mergeCell ref="BL12:BN12"/>
    <mergeCell ref="AY14:AZ14"/>
    <mergeCell ref="BM14:BN14"/>
    <mergeCell ref="AY15:AZ15"/>
    <mergeCell ref="BM15:BN15"/>
    <mergeCell ref="AY16:AZ16"/>
    <mergeCell ref="BM16:BN16"/>
    <mergeCell ref="CH18:CI18"/>
    <mergeCell ref="CV18:CW18"/>
    <mergeCell ref="CH17:CI17"/>
    <mergeCell ref="CV17:CW17"/>
    <mergeCell ref="Q17:R17"/>
    <mergeCell ref="AE17:AF17"/>
    <mergeCell ref="Q19:R19"/>
    <mergeCell ref="AD12:AF12"/>
    <mergeCell ref="Q14:R14"/>
    <mergeCell ref="AE14:AF14"/>
    <mergeCell ref="Q15:R15"/>
    <mergeCell ref="AE15:AF15"/>
    <mergeCell ref="Q16:R16"/>
    <mergeCell ref="AE16:AF16"/>
    <mergeCell ref="AE19:AF19"/>
    <mergeCell ref="FE3:FK3"/>
    <mergeCell ref="BM47:BN47"/>
    <mergeCell ref="CH47:CI47"/>
    <mergeCell ref="CV47:CW47"/>
    <mergeCell ref="DP47:DQ47"/>
    <mergeCell ref="ED47:EE47"/>
    <mergeCell ref="EX47:EY47"/>
    <mergeCell ref="CH23:CI23"/>
    <mergeCell ref="CV23:CW23"/>
    <mergeCell ref="CH24:CI24"/>
    <mergeCell ref="CV24:CW24"/>
    <mergeCell ref="CH31:CI31"/>
    <mergeCell ref="CV31:CW31"/>
    <mergeCell ref="CH33:CI33"/>
    <mergeCell ref="CV33:CW33"/>
    <mergeCell ref="CH35:CI35"/>
    <mergeCell ref="CH15:CI15"/>
    <mergeCell ref="CV15:CW15"/>
    <mergeCell ref="CH16:CI16"/>
    <mergeCell ref="CV16:CW16"/>
    <mergeCell ref="CH19:CI19"/>
    <mergeCell ref="CV19:CW19"/>
    <mergeCell ref="DP17:DQ17"/>
    <mergeCell ref="CH36:CI36"/>
    <mergeCell ref="ED17:EE17"/>
    <mergeCell ref="EX17:EY17"/>
    <mergeCell ref="FL17:FM17"/>
    <mergeCell ref="BM25:BN25"/>
    <mergeCell ref="BM30:BN30"/>
    <mergeCell ref="BM39:BN39"/>
    <mergeCell ref="BM44:BN44"/>
    <mergeCell ref="BM45:BN45"/>
    <mergeCell ref="CH21:CI21"/>
    <mergeCell ref="CV21:CW21"/>
    <mergeCell ref="CH25:CI25"/>
    <mergeCell ref="CV25:CW25"/>
    <mergeCell ref="CH26:CI26"/>
    <mergeCell ref="CV26:CW26"/>
    <mergeCell ref="CH27:CI27"/>
    <mergeCell ref="BM26:BN26"/>
    <mergeCell ref="BM21:BN21"/>
    <mergeCell ref="BM40:BN40"/>
    <mergeCell ref="CV27:CW27"/>
    <mergeCell ref="CH22:CI22"/>
    <mergeCell ref="CV22:CW22"/>
    <mergeCell ref="CH20:CI20"/>
    <mergeCell ref="CV20:CW20"/>
    <mergeCell ref="BM18:BN18"/>
    <mergeCell ref="Q43:R43"/>
    <mergeCell ref="AE43:AF43"/>
    <mergeCell ref="AY43:AZ43"/>
    <mergeCell ref="BM43:BN43"/>
    <mergeCell ref="CH43:CI43"/>
    <mergeCell ref="CV43:CW43"/>
    <mergeCell ref="DP43:DQ43"/>
    <mergeCell ref="ED43:EE43"/>
    <mergeCell ref="EX43:EY43"/>
    <mergeCell ref="Q42:R42"/>
    <mergeCell ref="AE42:AF42"/>
    <mergeCell ref="AY42:AZ42"/>
    <mergeCell ref="BM42:BN42"/>
    <mergeCell ref="CH42:CI42"/>
    <mergeCell ref="CV42:CW42"/>
    <mergeCell ref="DP42:DQ42"/>
    <mergeCell ref="ED42:EE42"/>
    <mergeCell ref="EX42:EY42"/>
    <mergeCell ref="AK1:BS1"/>
    <mergeCell ref="BT1:DA1"/>
    <mergeCell ref="DB1:EI1"/>
    <mergeCell ref="AP6:AQ6"/>
    <mergeCell ref="AR6:AS6"/>
    <mergeCell ref="AT6:AV6"/>
    <mergeCell ref="AW6:BF6"/>
    <mergeCell ref="BY6:BZ6"/>
    <mergeCell ref="CA6:CB6"/>
    <mergeCell ref="CC6:CE6"/>
    <mergeCell ref="CF6:CO6"/>
    <mergeCell ref="BF3:BL3"/>
    <mergeCell ref="DW3:EC3"/>
    <mergeCell ref="CO3:CU3"/>
    <mergeCell ref="EJ1:FQ1"/>
    <mergeCell ref="CG51:CG52"/>
    <mergeCell ref="CG53:CG54"/>
    <mergeCell ref="AE4:AG4"/>
    <mergeCell ref="I6:J6"/>
    <mergeCell ref="K6:L6"/>
    <mergeCell ref="M6:O6"/>
    <mergeCell ref="Q6:Y6"/>
    <mergeCell ref="K9:T9"/>
    <mergeCell ref="W9:Y9"/>
    <mergeCell ref="AA9:AH9"/>
    <mergeCell ref="W10:X10"/>
    <mergeCell ref="Y10:Z10"/>
    <mergeCell ref="AB10:AC10"/>
    <mergeCell ref="AD10:AG10"/>
    <mergeCell ref="J7:U7"/>
    <mergeCell ref="W7:Y7"/>
    <mergeCell ref="AA7:AH7"/>
    <mergeCell ref="J8:K8"/>
    <mergeCell ref="M8:Q8"/>
    <mergeCell ref="S8:U8"/>
    <mergeCell ref="A1:AJ1"/>
    <mergeCell ref="AE20:AF20"/>
    <mergeCell ref="Q18:R18"/>
    <mergeCell ref="AE31:AF31"/>
    <mergeCell ref="Q33:R33"/>
    <mergeCell ref="AE33:AF33"/>
    <mergeCell ref="Q27:R27"/>
    <mergeCell ref="AE27:AF27"/>
    <mergeCell ref="Q28:R28"/>
    <mergeCell ref="AE28:AF28"/>
    <mergeCell ref="Q29:R29"/>
    <mergeCell ref="AE29:AF29"/>
    <mergeCell ref="Q32:R32"/>
    <mergeCell ref="AE32:AF32"/>
    <mergeCell ref="Q39:R39"/>
    <mergeCell ref="AE39:AF39"/>
    <mergeCell ref="Q40:R40"/>
    <mergeCell ref="AE40:AF40"/>
    <mergeCell ref="Q41:R41"/>
    <mergeCell ref="AE41:AF41"/>
    <mergeCell ref="Q35:R35"/>
    <mergeCell ref="AE35:AF35"/>
    <mergeCell ref="Q37:R37"/>
    <mergeCell ref="AE37:AF37"/>
    <mergeCell ref="Q38:R38"/>
    <mergeCell ref="AE38:AF38"/>
    <mergeCell ref="Q48:R48"/>
    <mergeCell ref="AE48:AF48"/>
    <mergeCell ref="Q50:R50"/>
    <mergeCell ref="AE50:AF50"/>
    <mergeCell ref="Q44:R44"/>
    <mergeCell ref="AE44:AF44"/>
    <mergeCell ref="Q45:R45"/>
    <mergeCell ref="AE45:AF45"/>
    <mergeCell ref="Q46:R46"/>
    <mergeCell ref="AE46:AF46"/>
    <mergeCell ref="Q47:R47"/>
    <mergeCell ref="AE47:AF47"/>
    <mergeCell ref="Q49:R49"/>
    <mergeCell ref="AE49:AF49"/>
    <mergeCell ref="K51:K52"/>
    <mergeCell ref="L51:L52"/>
    <mergeCell ref="M51:M52"/>
    <mergeCell ref="N51:N52"/>
    <mergeCell ref="O51:O52"/>
    <mergeCell ref="Q51:R52"/>
    <mergeCell ref="D51:F52"/>
    <mergeCell ref="G51:G52"/>
    <mergeCell ref="H51:H52"/>
    <mergeCell ref="I51:I52"/>
    <mergeCell ref="J51:J52"/>
    <mergeCell ref="P51:P52"/>
    <mergeCell ref="Y51:Y52"/>
    <mergeCell ref="Z51:Z52"/>
    <mergeCell ref="AA51:AA52"/>
    <mergeCell ref="AB51:AB52"/>
    <mergeCell ref="AC51:AF51"/>
    <mergeCell ref="AG51:AG52"/>
    <mergeCell ref="AC52:AF52"/>
    <mergeCell ref="S51:S52"/>
    <mergeCell ref="T51:T52"/>
    <mergeCell ref="U51:U52"/>
    <mergeCell ref="V51:V52"/>
    <mergeCell ref="W51:W52"/>
    <mergeCell ref="X51:X52"/>
    <mergeCell ref="K53:K54"/>
    <mergeCell ref="L53:L54"/>
    <mergeCell ref="M53:M54"/>
    <mergeCell ref="N53:N54"/>
    <mergeCell ref="O53:O54"/>
    <mergeCell ref="Q53:R54"/>
    <mergeCell ref="D53:F54"/>
    <mergeCell ref="G53:G54"/>
    <mergeCell ref="H53:H54"/>
    <mergeCell ref="I53:I54"/>
    <mergeCell ref="J53:J54"/>
    <mergeCell ref="P53:P54"/>
    <mergeCell ref="Y53:Y54"/>
    <mergeCell ref="Z53:Z54"/>
    <mergeCell ref="AA53:AA54"/>
    <mergeCell ref="AB53:AB54"/>
    <mergeCell ref="AC53:AG53"/>
    <mergeCell ref="AC54:AG54"/>
    <mergeCell ref="S53:S54"/>
    <mergeCell ref="T53:T54"/>
    <mergeCell ref="U53:U54"/>
    <mergeCell ref="V53:V54"/>
    <mergeCell ref="W53:W54"/>
    <mergeCell ref="X53:X54"/>
    <mergeCell ref="AY19:AZ19"/>
    <mergeCell ref="BM19:BN19"/>
    <mergeCell ref="AY22:AZ22"/>
    <mergeCell ref="BM22:BN22"/>
    <mergeCell ref="AY23:AZ23"/>
    <mergeCell ref="BM23:BN23"/>
    <mergeCell ref="AY20:AZ20"/>
    <mergeCell ref="BM20:BN20"/>
    <mergeCell ref="AY21:AZ21"/>
    <mergeCell ref="BM24:BN24"/>
    <mergeCell ref="BM31:BN31"/>
    <mergeCell ref="AY24:AZ24"/>
    <mergeCell ref="AY25:AZ25"/>
    <mergeCell ref="AY26:AZ26"/>
    <mergeCell ref="AY33:AZ33"/>
    <mergeCell ref="BM33:BN33"/>
    <mergeCell ref="AY27:AZ27"/>
    <mergeCell ref="BM27:BN27"/>
    <mergeCell ref="AY28:AZ28"/>
    <mergeCell ref="BM28:BN28"/>
    <mergeCell ref="AY29:AZ29"/>
    <mergeCell ref="BM29:BN29"/>
    <mergeCell ref="AY32:AZ32"/>
    <mergeCell ref="BM32:BN32"/>
    <mergeCell ref="AY30:AZ30"/>
    <mergeCell ref="AY31:AZ31"/>
    <mergeCell ref="AY41:AZ41"/>
    <mergeCell ref="BM41:BN41"/>
    <mergeCell ref="AY35:AZ35"/>
    <mergeCell ref="BM35:BN35"/>
    <mergeCell ref="AY37:AZ37"/>
    <mergeCell ref="BM37:BN37"/>
    <mergeCell ref="AY38:AZ38"/>
    <mergeCell ref="BM38:BN38"/>
    <mergeCell ref="BG51:BG52"/>
    <mergeCell ref="BB51:BB52"/>
    <mergeCell ref="BC51:BC52"/>
    <mergeCell ref="BD51:BD52"/>
    <mergeCell ref="BE51:BE52"/>
    <mergeCell ref="BF51:BF52"/>
    <mergeCell ref="AY48:AZ48"/>
    <mergeCell ref="AY50:AZ50"/>
    <mergeCell ref="AY44:AZ44"/>
    <mergeCell ref="AY45:AZ45"/>
    <mergeCell ref="AY46:AZ46"/>
    <mergeCell ref="AY39:AZ39"/>
    <mergeCell ref="AY47:AZ47"/>
    <mergeCell ref="AY40:AZ40"/>
    <mergeCell ref="BM46:BN46"/>
    <mergeCell ref="AY49:AZ49"/>
    <mergeCell ref="AT51:AT52"/>
    <mergeCell ref="AU51:AU52"/>
    <mergeCell ref="AV51:AV52"/>
    <mergeCell ref="AW51:AW52"/>
    <mergeCell ref="AY51:AZ52"/>
    <mergeCell ref="BA51:BA52"/>
    <mergeCell ref="AL51:AN52"/>
    <mergeCell ref="AO51:AO52"/>
    <mergeCell ref="AP51:AP52"/>
    <mergeCell ref="AQ51:AQ52"/>
    <mergeCell ref="AR51:AR52"/>
    <mergeCell ref="AS51:AS52"/>
    <mergeCell ref="AX51:AX52"/>
    <mergeCell ref="BG53:BG54"/>
    <mergeCell ref="AT53:AT54"/>
    <mergeCell ref="AU53:AU54"/>
    <mergeCell ref="AV53:AV54"/>
    <mergeCell ref="AW53:AW54"/>
    <mergeCell ref="AY53:AZ54"/>
    <mergeCell ref="BA53:BA54"/>
    <mergeCell ref="AL53:AN54"/>
    <mergeCell ref="AO53:AO54"/>
    <mergeCell ref="AP53:AP54"/>
    <mergeCell ref="AQ53:AQ54"/>
    <mergeCell ref="AR53:AR54"/>
    <mergeCell ref="AS53:AS54"/>
    <mergeCell ref="AX53:AX54"/>
    <mergeCell ref="BB53:BB54"/>
    <mergeCell ref="BC53:BC54"/>
    <mergeCell ref="BD53:BD54"/>
    <mergeCell ref="BE53:BE54"/>
    <mergeCell ref="BF53:BF54"/>
    <mergeCell ref="BH53:BH54"/>
    <mergeCell ref="BI53:BI54"/>
    <mergeCell ref="BJ53:BJ54"/>
    <mergeCell ref="BH51:BH52"/>
    <mergeCell ref="BI51:BI52"/>
    <mergeCell ref="BJ51:BJ52"/>
    <mergeCell ref="BK51:BN51"/>
    <mergeCell ref="BK52:BN52"/>
    <mergeCell ref="BM48:BN48"/>
    <mergeCell ref="BM50:BN50"/>
    <mergeCell ref="BM49:BN49"/>
    <mergeCell ref="CH28:CI28"/>
    <mergeCell ref="CV28:CW28"/>
    <mergeCell ref="CH29:CI29"/>
    <mergeCell ref="CV29:CW29"/>
    <mergeCell ref="CH30:CI30"/>
    <mergeCell ref="CV30:CW30"/>
    <mergeCell ref="CH32:CI32"/>
    <mergeCell ref="CV32:CW32"/>
    <mergeCell ref="CH34:CI34"/>
    <mergeCell ref="CV34:CW34"/>
    <mergeCell ref="CH39:CI39"/>
    <mergeCell ref="CV39:CW39"/>
    <mergeCell ref="BU51:BW52"/>
    <mergeCell ref="BX51:BX52"/>
    <mergeCell ref="BY51:BY52"/>
    <mergeCell ref="BZ51:BZ52"/>
    <mergeCell ref="CA51:CA52"/>
    <mergeCell ref="CB51:CB52"/>
    <mergeCell ref="CH45:CI45"/>
    <mergeCell ref="CV45:CW45"/>
    <mergeCell ref="CH46:CI46"/>
    <mergeCell ref="CV46:CW46"/>
    <mergeCell ref="CH48:CI48"/>
    <mergeCell ref="CV48:CW48"/>
    <mergeCell ref="CC51:CC52"/>
    <mergeCell ref="CD51:CD52"/>
    <mergeCell ref="CE51:CE52"/>
    <mergeCell ref="CF51:CF52"/>
    <mergeCell ref="CH51:CI52"/>
    <mergeCell ref="CJ51:CJ52"/>
    <mergeCell ref="CH50:CI50"/>
    <mergeCell ref="CV50:CW50"/>
    <mergeCell ref="CQ51:CQ52"/>
    <mergeCell ref="CR51:CR52"/>
    <mergeCell ref="CS51:CS52"/>
    <mergeCell ref="CT51:CW51"/>
    <mergeCell ref="CY51:CY52"/>
    <mergeCell ref="CT52:CW52"/>
    <mergeCell ref="CK51:CK52"/>
    <mergeCell ref="CL51:CL52"/>
    <mergeCell ref="CM51:CM52"/>
    <mergeCell ref="CN51:CN52"/>
    <mergeCell ref="CO51:CO52"/>
    <mergeCell ref="CP51:CP52"/>
    <mergeCell ref="CC53:CC54"/>
    <mergeCell ref="CD53:CD54"/>
    <mergeCell ref="CE53:CE54"/>
    <mergeCell ref="CF53:CF54"/>
    <mergeCell ref="CH53:CI54"/>
    <mergeCell ref="CJ53:CJ54"/>
    <mergeCell ref="CT53:CY53"/>
    <mergeCell ref="CT54:CY54"/>
    <mergeCell ref="BU53:BW54"/>
    <mergeCell ref="BX53:BX54"/>
    <mergeCell ref="BY53:BY54"/>
    <mergeCell ref="BZ53:BZ54"/>
    <mergeCell ref="CA53:CA54"/>
    <mergeCell ref="CB53:CB54"/>
    <mergeCell ref="CQ53:CQ54"/>
    <mergeCell ref="CR53:CR54"/>
    <mergeCell ref="CS53:CS54"/>
    <mergeCell ref="CK53:CK54"/>
    <mergeCell ref="CL53:CL54"/>
    <mergeCell ref="CM53:CM54"/>
    <mergeCell ref="CN53:CN54"/>
    <mergeCell ref="CO53:CO54"/>
    <mergeCell ref="CP53:CP54"/>
    <mergeCell ref="DP16:DQ16"/>
    <mergeCell ref="ED16:EE16"/>
    <mergeCell ref="DG6:DH6"/>
    <mergeCell ref="DI6:DJ6"/>
    <mergeCell ref="DK6:DM6"/>
    <mergeCell ref="DN6:DW6"/>
    <mergeCell ref="EC12:EE12"/>
    <mergeCell ref="DP14:DQ14"/>
    <mergeCell ref="ED14:EE14"/>
    <mergeCell ref="DP15:DQ15"/>
    <mergeCell ref="ED15:EE15"/>
    <mergeCell ref="DR13:EA13"/>
    <mergeCell ref="DP18:DQ18"/>
    <mergeCell ref="ED18:EE18"/>
    <mergeCell ref="DP19:DQ19"/>
    <mergeCell ref="ED19:EE19"/>
    <mergeCell ref="DP20:DQ20"/>
    <mergeCell ref="ED20:EE20"/>
    <mergeCell ref="DP21:DQ21"/>
    <mergeCell ref="ED21:EE21"/>
    <mergeCell ref="DP22:DQ22"/>
    <mergeCell ref="ED22:EE22"/>
    <mergeCell ref="DP23:DQ23"/>
    <mergeCell ref="ED23:EE23"/>
    <mergeCell ref="DP24:DQ24"/>
    <mergeCell ref="ED24:EE24"/>
    <mergeCell ref="DP25:DQ25"/>
    <mergeCell ref="ED25:EE25"/>
    <mergeCell ref="DP26:DQ26"/>
    <mergeCell ref="ED26:EE26"/>
    <mergeCell ref="DP27:DQ27"/>
    <mergeCell ref="ED27:EE27"/>
    <mergeCell ref="DP28:DQ28"/>
    <mergeCell ref="ED28:EE28"/>
    <mergeCell ref="DP29:DQ29"/>
    <mergeCell ref="ED29:EE29"/>
    <mergeCell ref="DP30:DQ30"/>
    <mergeCell ref="ED30:EE30"/>
    <mergeCell ref="DP31:DQ31"/>
    <mergeCell ref="ED31:EE31"/>
    <mergeCell ref="DP32:DQ32"/>
    <mergeCell ref="ED32:EE32"/>
    <mergeCell ref="DP33:DQ33"/>
    <mergeCell ref="ED33:EE33"/>
    <mergeCell ref="DP35:DQ35"/>
    <mergeCell ref="ED35:EE35"/>
    <mergeCell ref="DP37:DQ37"/>
    <mergeCell ref="ED37:EE37"/>
    <mergeCell ref="DP38:DQ38"/>
    <mergeCell ref="ED38:EE38"/>
    <mergeCell ref="DP39:DQ39"/>
    <mergeCell ref="ED39:EE39"/>
    <mergeCell ref="DP40:DQ40"/>
    <mergeCell ref="ED40:EE40"/>
    <mergeCell ref="DP41:DQ41"/>
    <mergeCell ref="ED41:EE41"/>
    <mergeCell ref="DP44:DQ44"/>
    <mergeCell ref="ED44:EE44"/>
    <mergeCell ref="DP45:DQ45"/>
    <mergeCell ref="ED45:EE45"/>
    <mergeCell ref="DI51:DI52"/>
    <mergeCell ref="DJ51:DJ52"/>
    <mergeCell ref="DK51:DK52"/>
    <mergeCell ref="DL51:DL52"/>
    <mergeCell ref="DM51:DM52"/>
    <mergeCell ref="DP46:DQ46"/>
    <mergeCell ref="ED46:EE46"/>
    <mergeCell ref="DP48:DQ48"/>
    <mergeCell ref="ED48:EE48"/>
    <mergeCell ref="DP50:DQ50"/>
    <mergeCell ref="ED50:EE50"/>
    <mergeCell ref="DW51:DW52"/>
    <mergeCell ref="EB52:EE52"/>
    <mergeCell ref="DP53:DQ54"/>
    <mergeCell ref="DR53:DR54"/>
    <mergeCell ref="DS53:DS54"/>
    <mergeCell ref="DT53:DT54"/>
    <mergeCell ref="DU53:DU54"/>
    <mergeCell ref="DV53:DV54"/>
    <mergeCell ref="DN51:DN52"/>
    <mergeCell ref="DO51:DO52"/>
    <mergeCell ref="DP51:DQ52"/>
    <mergeCell ref="DR51:DR52"/>
    <mergeCell ref="DS51:DS52"/>
    <mergeCell ref="DT51:DT52"/>
    <mergeCell ref="DU51:DU52"/>
    <mergeCell ref="DV51:DV52"/>
    <mergeCell ref="DN53:DN54"/>
    <mergeCell ref="DO53:DO54"/>
    <mergeCell ref="ES6:EU6"/>
    <mergeCell ref="EV6:FE6"/>
    <mergeCell ref="FK12:FM12"/>
    <mergeCell ref="EX14:EY14"/>
    <mergeCell ref="FL14:FM14"/>
    <mergeCell ref="EX15:EY15"/>
    <mergeCell ref="FL15:FM15"/>
    <mergeCell ref="EX16:EY16"/>
    <mergeCell ref="FL16:FM16"/>
    <mergeCell ref="EN13:EW13"/>
    <mergeCell ref="EZ13:FI13"/>
    <mergeCell ref="EO6:EP6"/>
    <mergeCell ref="EQ6:ER6"/>
    <mergeCell ref="FL18:FM18"/>
    <mergeCell ref="EX18:EY18"/>
    <mergeCell ref="EX19:EY19"/>
    <mergeCell ref="FL19:FM19"/>
    <mergeCell ref="EX20:EY20"/>
    <mergeCell ref="FL20:FM20"/>
    <mergeCell ref="EX21:EY21"/>
    <mergeCell ref="FL21:FM21"/>
    <mergeCell ref="FL22:FM22"/>
    <mergeCell ref="EX23:EY23"/>
    <mergeCell ref="FL23:FM23"/>
    <mergeCell ref="EX22:EY22"/>
    <mergeCell ref="EX24:EY24"/>
    <mergeCell ref="FL24:FM24"/>
    <mergeCell ref="EX25:EY25"/>
    <mergeCell ref="FL25:FM25"/>
    <mergeCell ref="EX26:EY26"/>
    <mergeCell ref="FL26:FM26"/>
    <mergeCell ref="FL27:FM27"/>
    <mergeCell ref="EX28:EY28"/>
    <mergeCell ref="FL28:FM28"/>
    <mergeCell ref="EX27:EY27"/>
    <mergeCell ref="EX29:EY29"/>
    <mergeCell ref="FL29:FM29"/>
    <mergeCell ref="EX30:EY30"/>
    <mergeCell ref="FL30:FM30"/>
    <mergeCell ref="EX31:EY31"/>
    <mergeCell ref="FL31:FM31"/>
    <mergeCell ref="FL32:FM32"/>
    <mergeCell ref="EX33:EY33"/>
    <mergeCell ref="FL33:FM33"/>
    <mergeCell ref="EX32:EY32"/>
    <mergeCell ref="EX35:EY35"/>
    <mergeCell ref="FL35:FM35"/>
    <mergeCell ref="EX37:EY37"/>
    <mergeCell ref="FL37:FM37"/>
    <mergeCell ref="EX38:EY38"/>
    <mergeCell ref="FL38:FM38"/>
    <mergeCell ref="FL34:FM34"/>
    <mergeCell ref="FL36:FM36"/>
    <mergeCell ref="FL39:FM39"/>
    <mergeCell ref="EX40:EY40"/>
    <mergeCell ref="FL40:FM40"/>
    <mergeCell ref="EX39:EY39"/>
    <mergeCell ref="EX41:EY41"/>
    <mergeCell ref="FL41:FM41"/>
    <mergeCell ref="EX44:EY44"/>
    <mergeCell ref="FL44:FM44"/>
    <mergeCell ref="EX45:EY45"/>
    <mergeCell ref="FL45:FM45"/>
    <mergeCell ref="FL42:FM42"/>
    <mergeCell ref="FL43:FM43"/>
    <mergeCell ref="EX46:EY46"/>
    <mergeCell ref="EX48:EY48"/>
    <mergeCell ref="FL48:FM48"/>
    <mergeCell ref="EX50:EY50"/>
    <mergeCell ref="FL50:FM50"/>
    <mergeCell ref="EK51:EM52"/>
    <mergeCell ref="EN51:EN52"/>
    <mergeCell ref="EO51:EO52"/>
    <mergeCell ref="EP51:EP52"/>
    <mergeCell ref="EQ51:EQ52"/>
    <mergeCell ref="ER51:ER52"/>
    <mergeCell ref="ES51:ES52"/>
    <mergeCell ref="ET51:ET52"/>
    <mergeCell ref="EU51:EU52"/>
    <mergeCell ref="EV51:EV52"/>
    <mergeCell ref="EW51:EW52"/>
    <mergeCell ref="EX51:EY52"/>
    <mergeCell ref="EZ51:EZ52"/>
    <mergeCell ref="FA51:FA52"/>
    <mergeCell ref="FB51:FB52"/>
    <mergeCell ref="FC51:FC52"/>
    <mergeCell ref="FL47:FM47"/>
    <mergeCell ref="FA53:FA54"/>
    <mergeCell ref="FB53:FB54"/>
    <mergeCell ref="FF51:FF52"/>
    <mergeCell ref="FG51:FG52"/>
    <mergeCell ref="FH51:FH52"/>
    <mergeCell ref="FI51:FI52"/>
    <mergeCell ref="FJ51:FM51"/>
    <mergeCell ref="FC53:FC54"/>
    <mergeCell ref="FL46:FM46"/>
    <mergeCell ref="FO51:FO52"/>
    <mergeCell ref="FJ52:FM52"/>
    <mergeCell ref="FD53:FD54"/>
    <mergeCell ref="FE53:FE54"/>
    <mergeCell ref="FF53:FF54"/>
    <mergeCell ref="FG53:FG54"/>
    <mergeCell ref="FH53:FH54"/>
    <mergeCell ref="FI53:FI54"/>
    <mergeCell ref="FJ53:FO53"/>
    <mergeCell ref="FJ54:FO54"/>
    <mergeCell ref="FD51:FD52"/>
    <mergeCell ref="FE51:FE52"/>
    <mergeCell ref="EZ53:EZ54"/>
    <mergeCell ref="BK54:BP54"/>
    <mergeCell ref="BK53:BP53"/>
    <mergeCell ref="G13:P13"/>
    <mergeCell ref="S13:AB13"/>
    <mergeCell ref="AO13:AX13"/>
    <mergeCell ref="BA13:BJ13"/>
    <mergeCell ref="BX13:CG13"/>
    <mergeCell ref="CJ13:CS13"/>
    <mergeCell ref="DF13:DO13"/>
    <mergeCell ref="DC53:DE54"/>
    <mergeCell ref="DF53:DF54"/>
    <mergeCell ref="DG53:DG54"/>
    <mergeCell ref="DH53:DH54"/>
    <mergeCell ref="DI53:DI54"/>
    <mergeCell ref="DJ53:DJ54"/>
    <mergeCell ref="DK53:DK54"/>
    <mergeCell ref="DL53:DL54"/>
    <mergeCell ref="DM53:DM54"/>
    <mergeCell ref="DW53:DW54"/>
    <mergeCell ref="DX53:DX54"/>
    <mergeCell ref="DY53:DY54"/>
    <mergeCell ref="DZ53:DZ54"/>
    <mergeCell ref="EA53:EA54"/>
    <mergeCell ref="DC51:DE52"/>
    <mergeCell ref="DF51:DF52"/>
    <mergeCell ref="DG51:DG52"/>
    <mergeCell ref="DH51:DH52"/>
    <mergeCell ref="ET53:ET54"/>
    <mergeCell ref="EU53:EU54"/>
    <mergeCell ref="EV53:EV54"/>
    <mergeCell ref="EW53:EW54"/>
    <mergeCell ref="EX53:EY54"/>
    <mergeCell ref="EB53:EG53"/>
    <mergeCell ref="EB54:EG54"/>
    <mergeCell ref="EK53:EM54"/>
    <mergeCell ref="ES53:ES54"/>
    <mergeCell ref="EN53:EN54"/>
    <mergeCell ref="EO53:EO54"/>
    <mergeCell ref="EP53:EP54"/>
    <mergeCell ref="EQ53:EQ54"/>
    <mergeCell ref="ER53:ER54"/>
    <mergeCell ref="DX51:DX52"/>
    <mergeCell ref="DY51:DY52"/>
    <mergeCell ref="DZ51:DZ52"/>
    <mergeCell ref="EA51:EA52"/>
    <mergeCell ref="EB51:EE51"/>
    <mergeCell ref="EG51:EG52"/>
  </mergeCells>
  <printOptions horizontalCentered="1" verticalCentered="1"/>
  <pageMargins left="0.11811023622047245" right="0.11811023622047245" top="3.937007874015748E-2" bottom="3.937007874015748E-2" header="0" footer="0"/>
  <pageSetup paperSize="9" scale="49" fitToWidth="5" orientation="landscape" r:id="rId1"/>
  <colBreaks count="4" manualBreakCount="4">
    <brk id="36" min="2" max="53" man="1"/>
    <brk id="71" min="2" max="53" man="1"/>
    <brk id="105" max="1048575" man="1"/>
    <brk id="13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R54"/>
  <sheetViews>
    <sheetView topLeftCell="EJ28" zoomScale="75" zoomScaleNormal="75" workbookViewId="0">
      <selection activeCell="FK40" sqref="FK40:FK49"/>
    </sheetView>
  </sheetViews>
  <sheetFormatPr baseColWidth="10" defaultRowHeight="15"/>
  <cols>
    <col min="1" max="1" width="2.140625" style="2" customWidth="1"/>
    <col min="2" max="2" width="2.28515625" style="2" customWidth="1"/>
    <col min="3" max="3" width="2.85546875" style="2" customWidth="1"/>
    <col min="4" max="4" width="4.42578125" style="56" customWidth="1"/>
    <col min="5" max="5" width="13.85546875" style="2" customWidth="1"/>
    <col min="6" max="6" width="9.140625" style="2" customWidth="1"/>
    <col min="7" max="16" width="9" style="2" customWidth="1"/>
    <col min="17" max="17" width="7.140625" style="2" customWidth="1"/>
    <col min="18" max="18" width="6" style="2" customWidth="1"/>
    <col min="19" max="28" width="9" style="2" customWidth="1"/>
    <col min="29" max="29" width="4.42578125" style="56" customWidth="1"/>
    <col min="30" max="30" width="13.85546875" style="2" customWidth="1"/>
    <col min="31" max="32" width="4.28515625" style="2" customWidth="1"/>
    <col min="33" max="33" width="12.85546875" style="2" customWidth="1"/>
    <col min="34" max="34" width="4.7109375" style="2" customWidth="1"/>
    <col min="35" max="35" width="5.140625" style="2" customWidth="1"/>
    <col min="36" max="36" width="5.42578125" style="2" customWidth="1"/>
    <col min="37" max="37" width="4.7109375" style="2" customWidth="1"/>
    <col min="38" max="38" width="4.28515625" style="2" customWidth="1"/>
    <col min="39" max="39" width="13.85546875" style="2" customWidth="1"/>
    <col min="40" max="40" width="9.140625" style="2" customWidth="1"/>
    <col min="41" max="50" width="9" style="2" customWidth="1"/>
    <col min="51" max="51" width="9.42578125" style="2" customWidth="1"/>
    <col min="52" max="52" width="4.28515625" style="2" customWidth="1"/>
    <col min="53" max="62" width="9" style="2" customWidth="1"/>
    <col min="63" max="63" width="4.42578125" style="2" customWidth="1"/>
    <col min="64" max="64" width="13.85546875" style="2" customWidth="1"/>
    <col min="65" max="66" width="4.28515625" style="2" customWidth="1"/>
    <col min="67" max="67" width="10" style="2" customWidth="1"/>
    <col min="68" max="68" width="12.85546875" style="2" customWidth="1"/>
    <col min="69" max="69" width="4.5703125" style="2" customWidth="1"/>
    <col min="70" max="70" width="6.28515625" style="2" customWidth="1"/>
    <col min="71" max="71" width="3.28515625" style="2" customWidth="1"/>
    <col min="72" max="72" width="4.85546875" style="2" customWidth="1"/>
    <col min="73" max="73" width="4.42578125" style="2" customWidth="1"/>
    <col min="74" max="74" width="13.85546875" style="2" customWidth="1"/>
    <col min="75" max="75" width="9.140625" style="2" customWidth="1"/>
    <col min="76" max="85" width="9" style="2" customWidth="1"/>
    <col min="86" max="86" width="8" style="2" customWidth="1"/>
    <col min="87" max="87" width="6.85546875" style="2" customWidth="1"/>
    <col min="88" max="97" width="9" style="2" customWidth="1"/>
    <col min="98" max="98" width="4.28515625" style="2" customWidth="1"/>
    <col min="99" max="99" width="13.85546875" style="2" customWidth="1"/>
    <col min="100" max="101" width="4.28515625" style="2" customWidth="1"/>
    <col min="102" max="102" width="10" style="2" customWidth="1"/>
    <col min="103" max="103" width="12.85546875" style="2" customWidth="1"/>
    <col min="104" max="104" width="5.140625" style="2" customWidth="1"/>
    <col min="105" max="105" width="8" style="2" customWidth="1"/>
    <col min="106" max="106" width="4.85546875" style="2" customWidth="1"/>
    <col min="107" max="107" width="4.42578125" style="2" customWidth="1"/>
    <col min="108" max="108" width="13.85546875" style="2" customWidth="1"/>
    <col min="109" max="109" width="9.140625" style="2" customWidth="1"/>
    <col min="110" max="119" width="9" style="2" customWidth="1"/>
    <col min="120" max="120" width="8" style="2" customWidth="1"/>
    <col min="121" max="121" width="6.85546875" style="2" customWidth="1"/>
    <col min="122" max="131" width="9" style="2" customWidth="1"/>
    <col min="132" max="132" width="4.28515625" style="2" customWidth="1"/>
    <col min="133" max="133" width="13.85546875" style="2" customWidth="1"/>
    <col min="134" max="135" width="4.28515625" style="2" customWidth="1"/>
    <col min="136" max="136" width="10" style="2" customWidth="1"/>
    <col min="137" max="137" width="12.85546875" style="2" customWidth="1"/>
    <col min="138" max="138" width="5.140625" style="2" customWidth="1"/>
    <col min="139" max="139" width="7.42578125" style="2" customWidth="1"/>
    <col min="140" max="140" width="4.7109375" style="2" customWidth="1"/>
    <col min="141" max="141" width="4.28515625" style="2" customWidth="1"/>
    <col min="142" max="142" width="13.85546875" style="2" customWidth="1"/>
    <col min="143" max="143" width="9.140625" style="2" customWidth="1"/>
    <col min="144" max="153" width="9" style="2" customWidth="1"/>
    <col min="154" max="154" width="9.42578125" style="2" customWidth="1"/>
    <col min="155" max="155" width="4.28515625" style="2" customWidth="1"/>
    <col min="156" max="165" width="9" style="2" customWidth="1"/>
    <col min="166" max="166" width="4.28515625" style="2" customWidth="1"/>
    <col min="167" max="167" width="13.85546875" style="2" customWidth="1"/>
    <col min="168" max="169" width="4.28515625" style="2" customWidth="1"/>
    <col min="170" max="170" width="10" style="2" customWidth="1"/>
    <col min="171" max="171" width="12.85546875" style="2" customWidth="1"/>
    <col min="172" max="172" width="4.5703125" style="2" customWidth="1"/>
    <col min="173" max="173" width="6.28515625" style="2" customWidth="1"/>
    <col min="174" max="174" width="3.28515625" style="2" customWidth="1"/>
    <col min="175" max="16384" width="11.42578125" style="2"/>
  </cols>
  <sheetData>
    <row r="1" spans="1:174" ht="23.25" customHeight="1">
      <c r="A1" s="443"/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  <c r="O1" s="443"/>
      <c r="P1" s="443"/>
      <c r="Q1" s="443"/>
      <c r="R1" s="443"/>
      <c r="S1" s="443"/>
      <c r="T1" s="443"/>
      <c r="U1" s="443"/>
      <c r="V1" s="443"/>
      <c r="W1" s="443"/>
      <c r="X1" s="443"/>
      <c r="Y1" s="443"/>
      <c r="Z1" s="443"/>
      <c r="AA1" s="443"/>
      <c r="AB1" s="443"/>
      <c r="AC1" s="443"/>
      <c r="AD1" s="443"/>
      <c r="AE1" s="443"/>
      <c r="AF1" s="443"/>
      <c r="AG1" s="443"/>
      <c r="AH1" s="443"/>
      <c r="AI1" s="443"/>
      <c r="AJ1" s="443"/>
      <c r="AK1" s="443"/>
      <c r="AL1" s="443"/>
      <c r="AM1" s="443"/>
      <c r="AN1" s="443"/>
      <c r="AO1" s="443"/>
      <c r="AP1" s="443"/>
      <c r="AQ1" s="443"/>
      <c r="AR1" s="443"/>
      <c r="AS1" s="443"/>
      <c r="AT1" s="443"/>
      <c r="AU1" s="443"/>
      <c r="AV1" s="443"/>
      <c r="AW1" s="443"/>
      <c r="AX1" s="443"/>
      <c r="AY1" s="443"/>
      <c r="AZ1" s="443"/>
      <c r="BA1" s="443"/>
      <c r="BB1" s="443"/>
      <c r="BC1" s="443"/>
      <c r="BD1" s="443"/>
      <c r="BE1" s="443"/>
      <c r="BF1" s="443"/>
      <c r="BG1" s="443"/>
      <c r="BH1" s="443"/>
      <c r="BI1" s="443"/>
      <c r="BJ1" s="443"/>
      <c r="BK1" s="443"/>
      <c r="BL1" s="443"/>
      <c r="BM1" s="443"/>
      <c r="BN1" s="443"/>
      <c r="BO1" s="443"/>
      <c r="BP1" s="443"/>
      <c r="BQ1" s="443"/>
      <c r="BR1" s="443"/>
      <c r="BS1" s="443"/>
      <c r="BT1" s="443"/>
      <c r="BU1" s="443"/>
      <c r="BV1" s="443"/>
      <c r="BW1" s="443"/>
      <c r="BX1" s="443"/>
      <c r="BY1" s="443"/>
      <c r="BZ1" s="443"/>
      <c r="CA1" s="443"/>
      <c r="CB1" s="443"/>
      <c r="CC1" s="443"/>
      <c r="CD1" s="443"/>
      <c r="CE1" s="443"/>
      <c r="CF1" s="443"/>
      <c r="CG1" s="443"/>
      <c r="CH1" s="443"/>
      <c r="CI1" s="443"/>
      <c r="CJ1" s="443"/>
      <c r="CK1" s="443"/>
      <c r="CL1" s="443"/>
      <c r="CM1" s="443"/>
      <c r="CN1" s="443"/>
      <c r="CO1" s="443"/>
      <c r="CP1" s="443"/>
      <c r="CQ1" s="443"/>
      <c r="CR1" s="443"/>
      <c r="CS1" s="443"/>
      <c r="CT1" s="443"/>
      <c r="CU1" s="443"/>
      <c r="CV1" s="443"/>
      <c r="CW1" s="443"/>
      <c r="CX1" s="443"/>
      <c r="CY1" s="443"/>
      <c r="CZ1" s="443"/>
      <c r="DA1" s="443"/>
      <c r="DB1" s="443"/>
      <c r="DC1" s="443"/>
      <c r="DD1" s="443"/>
      <c r="DE1" s="443"/>
      <c r="DF1" s="443"/>
      <c r="DG1" s="443"/>
      <c r="DH1" s="443"/>
      <c r="DI1" s="443"/>
      <c r="DJ1" s="443"/>
      <c r="DK1" s="443"/>
      <c r="DL1" s="443"/>
      <c r="DM1" s="443"/>
      <c r="DN1" s="443"/>
      <c r="DO1" s="443"/>
      <c r="DP1" s="443"/>
      <c r="DQ1" s="443"/>
      <c r="DR1" s="443"/>
      <c r="DS1" s="443"/>
      <c r="DT1" s="443"/>
      <c r="DU1" s="443"/>
      <c r="DV1" s="443"/>
      <c r="DW1" s="443"/>
      <c r="DX1" s="443"/>
      <c r="DY1" s="443"/>
      <c r="DZ1" s="443"/>
      <c r="EA1" s="443"/>
      <c r="EB1" s="443"/>
      <c r="EC1" s="443"/>
      <c r="ED1" s="443"/>
      <c r="EE1" s="443"/>
      <c r="EF1" s="443"/>
      <c r="EG1" s="443"/>
      <c r="EH1" s="443"/>
      <c r="EI1" s="443"/>
      <c r="EJ1" s="443"/>
      <c r="EK1" s="443"/>
      <c r="EL1" s="443"/>
      <c r="EM1" s="443"/>
      <c r="EN1" s="443"/>
      <c r="EO1" s="443"/>
      <c r="EP1" s="443"/>
      <c r="EQ1" s="443"/>
      <c r="ER1" s="443"/>
      <c r="ES1" s="443"/>
      <c r="ET1" s="443"/>
      <c r="EU1" s="443"/>
      <c r="EV1" s="443"/>
      <c r="EW1" s="443"/>
      <c r="EX1" s="443"/>
      <c r="EY1" s="443"/>
      <c r="EZ1" s="443"/>
      <c r="FA1" s="443"/>
      <c r="FB1" s="443"/>
      <c r="FC1" s="443"/>
      <c r="FD1" s="443"/>
      <c r="FE1" s="443"/>
      <c r="FF1" s="443"/>
      <c r="FG1" s="443"/>
      <c r="FH1" s="443"/>
      <c r="FI1" s="443"/>
      <c r="FJ1" s="443"/>
      <c r="FK1" s="443"/>
      <c r="FL1" s="443"/>
      <c r="FM1" s="443"/>
      <c r="FN1" s="443"/>
      <c r="FO1" s="443"/>
      <c r="FP1" s="443"/>
      <c r="FQ1" s="443"/>
    </row>
    <row r="2" spans="1:174" s="4" customFormat="1" ht="7.5" customHeight="1">
      <c r="A2" s="3"/>
      <c r="B2" s="3"/>
      <c r="C2" s="3"/>
      <c r="D2" s="54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54"/>
      <c r="AD2" s="3"/>
      <c r="AE2" s="3"/>
      <c r="AF2" s="3"/>
      <c r="AG2" s="3"/>
      <c r="AH2" s="3"/>
      <c r="AI2" s="3"/>
      <c r="AJ2" s="3"/>
    </row>
    <row r="3" spans="1:174" ht="27" customHeight="1">
      <c r="I3" s="5"/>
      <c r="J3" s="5"/>
      <c r="K3" s="5"/>
      <c r="L3" s="5"/>
      <c r="M3" s="5"/>
      <c r="N3" s="5"/>
      <c r="O3" s="5"/>
      <c r="P3" s="5"/>
      <c r="R3" s="269" t="s">
        <v>37</v>
      </c>
      <c r="S3" s="5"/>
      <c r="T3" s="462" t="s">
        <v>119</v>
      </c>
      <c r="U3" s="462"/>
      <c r="V3" s="462"/>
      <c r="W3" s="462"/>
      <c r="X3" s="462"/>
      <c r="Y3" s="462"/>
      <c r="Z3" s="462"/>
      <c r="AA3" s="5"/>
      <c r="AC3" s="45"/>
      <c r="AE3" s="5"/>
      <c r="AG3" s="6" t="s">
        <v>19</v>
      </c>
      <c r="AH3" s="474" t="s">
        <v>30</v>
      </c>
      <c r="AI3" s="474"/>
      <c r="AM3" s="6" t="s">
        <v>19</v>
      </c>
      <c r="AN3" s="76" t="s">
        <v>29</v>
      </c>
      <c r="AP3" s="56"/>
      <c r="AU3" s="5"/>
      <c r="AV3" s="5"/>
      <c r="AW3" s="5"/>
      <c r="AX3" s="5"/>
      <c r="AY3" s="5"/>
      <c r="AZ3" s="5"/>
      <c r="BA3" s="5"/>
      <c r="BB3" s="5"/>
      <c r="BD3" s="269" t="s">
        <v>37</v>
      </c>
      <c r="BE3" s="5"/>
      <c r="BF3" s="462" t="str">
        <f>T3</f>
        <v>LA FIN D'ANNEE DELICIEUSE</v>
      </c>
      <c r="BG3" s="462"/>
      <c r="BH3" s="462"/>
      <c r="BI3" s="462"/>
      <c r="BJ3" s="462"/>
      <c r="BK3" s="462"/>
      <c r="BL3" s="462"/>
      <c r="BV3" s="6" t="s">
        <v>19</v>
      </c>
      <c r="BW3" s="76" t="s">
        <v>28</v>
      </c>
      <c r="CG3" s="5"/>
      <c r="CH3" s="5"/>
      <c r="CI3" s="5"/>
      <c r="CJ3" s="5"/>
      <c r="CK3" s="5"/>
      <c r="CM3" s="269" t="s">
        <v>37</v>
      </c>
      <c r="CN3" s="5"/>
      <c r="CO3" s="462" t="str">
        <f>BF3</f>
        <v>LA FIN D'ANNEE DELICIEUSE</v>
      </c>
      <c r="CP3" s="462"/>
      <c r="CQ3" s="462"/>
      <c r="CR3" s="462"/>
      <c r="CS3" s="462"/>
      <c r="CT3" s="462"/>
      <c r="CU3" s="462"/>
      <c r="DD3" s="6" t="s">
        <v>19</v>
      </c>
      <c r="DE3" s="76" t="s">
        <v>27</v>
      </c>
      <c r="DO3" s="5"/>
      <c r="DP3" s="5"/>
      <c r="DQ3" s="5"/>
      <c r="DR3" s="5"/>
      <c r="DS3" s="5"/>
      <c r="DU3" s="269" t="s">
        <v>37</v>
      </c>
      <c r="DV3" s="5"/>
      <c r="DW3" s="462" t="str">
        <f>CO3</f>
        <v>LA FIN D'ANNEE DELICIEUSE</v>
      </c>
      <c r="DX3" s="462"/>
      <c r="DY3" s="462"/>
      <c r="DZ3" s="462"/>
      <c r="EA3" s="462"/>
      <c r="EB3" s="462"/>
      <c r="EC3" s="462"/>
      <c r="EL3" s="6" t="s">
        <v>19</v>
      </c>
      <c r="EM3" s="76" t="s">
        <v>26</v>
      </c>
      <c r="EW3" s="5"/>
      <c r="EX3" s="5"/>
      <c r="EY3" s="5"/>
      <c r="EZ3" s="5"/>
      <c r="FA3" s="5"/>
      <c r="FC3" s="269" t="s">
        <v>37</v>
      </c>
      <c r="FD3" s="5"/>
      <c r="FE3" s="462" t="str">
        <f>DW3</f>
        <v>LA FIN D'ANNEE DELICIEUSE</v>
      </c>
      <c r="FF3" s="462"/>
      <c r="FG3" s="462"/>
      <c r="FH3" s="462"/>
      <c r="FI3" s="462"/>
      <c r="FJ3" s="462"/>
      <c r="FK3" s="462"/>
    </row>
    <row r="4" spans="1:174" ht="15" customHeight="1">
      <c r="I4" s="5"/>
      <c r="J4" s="5"/>
      <c r="K4" s="5"/>
      <c r="L4" s="5"/>
      <c r="M4" s="5"/>
      <c r="N4" s="5"/>
      <c r="O4" s="5"/>
      <c r="P4" s="5"/>
      <c r="Q4" s="5"/>
      <c r="R4" s="7" t="s">
        <v>131</v>
      </c>
      <c r="S4" s="5"/>
      <c r="T4" s="5"/>
      <c r="U4" s="5"/>
      <c r="V4" s="5"/>
      <c r="W4" s="5"/>
      <c r="X4" s="5"/>
      <c r="Y4" s="5"/>
      <c r="Z4" s="5"/>
      <c r="AA4" s="5"/>
      <c r="AB4" s="5"/>
      <c r="AC4" s="45"/>
      <c r="AD4" s="10" t="s">
        <v>6</v>
      </c>
      <c r="AE4" s="444"/>
      <c r="AF4" s="444"/>
      <c r="AG4" s="444"/>
      <c r="AH4" s="5"/>
      <c r="AP4" s="56"/>
      <c r="AU4" s="5"/>
      <c r="AV4" s="5"/>
      <c r="AW4" s="5"/>
      <c r="AX4" s="5"/>
      <c r="AY4" s="5"/>
      <c r="AZ4" s="5"/>
      <c r="BA4" s="5"/>
      <c r="BB4" s="5"/>
      <c r="BC4" s="5"/>
      <c r="BD4" s="7" t="str">
        <f>R4</f>
        <v>Valable du 01/09/2025 au 04/01/2026</v>
      </c>
      <c r="BE4" s="5"/>
      <c r="BF4" s="5"/>
      <c r="BG4" s="5"/>
      <c r="BH4" s="5"/>
      <c r="BI4" s="5"/>
      <c r="BJ4" s="5"/>
      <c r="BK4" s="5"/>
      <c r="BL4" s="5"/>
      <c r="CG4" s="5"/>
      <c r="CH4" s="5"/>
      <c r="CI4" s="5"/>
      <c r="CJ4" s="5"/>
      <c r="CK4" s="5"/>
      <c r="CL4" s="5"/>
      <c r="CM4" s="7" t="str">
        <f>BD4</f>
        <v>Valable du 01/09/2025 au 04/01/2026</v>
      </c>
      <c r="CN4" s="5"/>
      <c r="CO4" s="5"/>
      <c r="CP4" s="5"/>
      <c r="CQ4" s="5"/>
      <c r="CR4" s="5"/>
      <c r="CS4" s="5"/>
      <c r="CT4" s="5"/>
      <c r="CU4" s="5"/>
      <c r="DO4" s="5"/>
      <c r="DP4" s="5"/>
      <c r="DQ4" s="5"/>
      <c r="DR4" s="5"/>
      <c r="DS4" s="5"/>
      <c r="DT4" s="5"/>
      <c r="DU4" s="7" t="str">
        <f>CM4</f>
        <v>Valable du 01/09/2025 au 04/01/2026</v>
      </c>
      <c r="DV4" s="5"/>
      <c r="DW4" s="5"/>
      <c r="DX4" s="5"/>
      <c r="DY4" s="5"/>
      <c r="DZ4" s="5"/>
      <c r="EA4" s="5"/>
      <c r="EB4" s="5"/>
      <c r="EC4" s="5"/>
      <c r="EW4" s="5"/>
      <c r="EX4" s="5"/>
      <c r="EY4" s="5"/>
      <c r="EZ4" s="5"/>
      <c r="FA4" s="5"/>
      <c r="FB4" s="5"/>
      <c r="FC4" s="7" t="str">
        <f>DU4</f>
        <v>Valable du 01/09/2025 au 04/01/2026</v>
      </c>
      <c r="FD4" s="5"/>
      <c r="FE4" s="5"/>
      <c r="FF4" s="5"/>
      <c r="FG4" s="5"/>
      <c r="FH4" s="5"/>
      <c r="FI4" s="5"/>
      <c r="FJ4" s="5"/>
      <c r="FK4" s="5"/>
    </row>
    <row r="5" spans="1:174" ht="7.5" customHeight="1">
      <c r="I5" s="8"/>
      <c r="K5" s="9"/>
      <c r="L5" s="9"/>
      <c r="M5" s="9"/>
      <c r="N5" s="9"/>
      <c r="O5" s="9"/>
      <c r="P5" s="9"/>
      <c r="Q5" s="5"/>
      <c r="R5" s="5"/>
      <c r="S5" s="5"/>
      <c r="T5" s="5"/>
      <c r="U5" s="5"/>
      <c r="V5" s="5"/>
      <c r="W5" s="5"/>
      <c r="X5" s="5"/>
      <c r="Y5" s="5"/>
      <c r="AC5" s="46"/>
      <c r="AH5" s="11"/>
      <c r="BU5" s="6"/>
      <c r="BV5" s="5"/>
      <c r="BW5" s="77"/>
      <c r="DC5" s="6"/>
      <c r="DD5" s="5"/>
      <c r="DE5" s="77"/>
      <c r="EK5" s="6"/>
      <c r="EL5" s="5"/>
      <c r="EM5" s="77"/>
    </row>
    <row r="6" spans="1:174" ht="21" customHeight="1">
      <c r="I6" s="427" t="s">
        <v>0</v>
      </c>
      <c r="J6" s="427"/>
      <c r="K6" s="445"/>
      <c r="L6" s="446"/>
      <c r="M6" s="415" t="s">
        <v>44</v>
      </c>
      <c r="N6" s="415"/>
      <c r="O6" s="415"/>
      <c r="P6" s="38"/>
      <c r="Q6" s="447"/>
      <c r="R6" s="447"/>
      <c r="S6" s="447"/>
      <c r="T6" s="447"/>
      <c r="U6" s="447"/>
      <c r="V6" s="447"/>
      <c r="W6" s="447"/>
      <c r="X6" s="447"/>
      <c r="Y6" s="447"/>
      <c r="Z6" s="32"/>
      <c r="AA6" s="33" t="s">
        <v>38</v>
      </c>
      <c r="AB6" s="34"/>
      <c r="AC6" s="45"/>
      <c r="AD6" s="35"/>
      <c r="AE6" s="35"/>
      <c r="AF6" s="35"/>
      <c r="AG6" s="35"/>
      <c r="AH6" s="35"/>
      <c r="AP6" s="427" t="s">
        <v>0</v>
      </c>
      <c r="AQ6" s="427"/>
      <c r="AR6" s="428"/>
      <c r="AS6" s="429"/>
      <c r="AT6" s="415" t="s">
        <v>44</v>
      </c>
      <c r="AU6" s="415"/>
      <c r="AV6" s="415"/>
      <c r="AW6" s="416"/>
      <c r="AX6" s="416"/>
      <c r="AY6" s="416"/>
      <c r="AZ6" s="416"/>
      <c r="BA6" s="416"/>
      <c r="BB6" s="416"/>
      <c r="BC6" s="416"/>
      <c r="BD6" s="416"/>
      <c r="BE6" s="416"/>
      <c r="BF6" s="416"/>
      <c r="BY6" s="427" t="s">
        <v>0</v>
      </c>
      <c r="BZ6" s="427"/>
      <c r="CA6" s="428"/>
      <c r="CB6" s="429"/>
      <c r="CC6" s="415" t="s">
        <v>44</v>
      </c>
      <c r="CD6" s="415"/>
      <c r="CE6" s="415"/>
      <c r="CF6" s="416"/>
      <c r="CG6" s="416"/>
      <c r="CH6" s="416"/>
      <c r="CI6" s="416"/>
      <c r="CJ6" s="416"/>
      <c r="CK6" s="416"/>
      <c r="CL6" s="416"/>
      <c r="CM6" s="416"/>
      <c r="CN6" s="416"/>
      <c r="CO6" s="416"/>
      <c r="DG6" s="427" t="s">
        <v>0</v>
      </c>
      <c r="DH6" s="427"/>
      <c r="DI6" s="428"/>
      <c r="DJ6" s="429"/>
      <c r="DK6" s="415" t="s">
        <v>44</v>
      </c>
      <c r="DL6" s="415"/>
      <c r="DM6" s="415"/>
      <c r="DN6" s="416"/>
      <c r="DO6" s="416"/>
      <c r="DP6" s="416"/>
      <c r="DQ6" s="416"/>
      <c r="DR6" s="416"/>
      <c r="DS6" s="416"/>
      <c r="DT6" s="416"/>
      <c r="DU6" s="416"/>
      <c r="DV6" s="416"/>
      <c r="DW6" s="416"/>
      <c r="EO6" s="427" t="s">
        <v>0</v>
      </c>
      <c r="EP6" s="427"/>
      <c r="EQ6" s="428"/>
      <c r="ER6" s="429"/>
      <c r="ES6" s="415" t="s">
        <v>44</v>
      </c>
      <c r="ET6" s="415"/>
      <c r="EU6" s="415"/>
      <c r="EV6" s="416"/>
      <c r="EW6" s="416"/>
      <c r="EX6" s="416"/>
      <c r="EY6" s="416"/>
      <c r="EZ6" s="416"/>
      <c r="FA6" s="416"/>
      <c r="FB6" s="416"/>
      <c r="FC6" s="416"/>
      <c r="FD6" s="416"/>
      <c r="FE6" s="416"/>
    </row>
    <row r="7" spans="1:174" ht="21" customHeight="1">
      <c r="I7" s="31" t="s">
        <v>7</v>
      </c>
      <c r="J7" s="454"/>
      <c r="K7" s="454"/>
      <c r="L7" s="454"/>
      <c r="M7" s="454"/>
      <c r="N7" s="454"/>
      <c r="O7" s="454"/>
      <c r="P7" s="454"/>
      <c r="Q7" s="454"/>
      <c r="R7" s="454"/>
      <c r="S7" s="454"/>
      <c r="T7" s="454"/>
      <c r="U7" s="454"/>
      <c r="V7" s="38"/>
      <c r="W7" s="455"/>
      <c r="X7" s="455"/>
      <c r="Y7" s="455"/>
      <c r="Z7" s="32"/>
      <c r="AA7" s="456"/>
      <c r="AB7" s="456"/>
      <c r="AC7" s="456"/>
      <c r="AD7" s="456"/>
      <c r="AE7" s="456"/>
      <c r="AF7" s="456"/>
      <c r="AG7" s="456"/>
      <c r="AH7" s="456"/>
    </row>
    <row r="8" spans="1:174" ht="21" customHeight="1">
      <c r="I8" s="31" t="s">
        <v>2</v>
      </c>
      <c r="J8" s="455"/>
      <c r="K8" s="457"/>
      <c r="L8" s="31" t="s">
        <v>8</v>
      </c>
      <c r="M8" s="458"/>
      <c r="N8" s="458"/>
      <c r="O8" s="458"/>
      <c r="P8" s="458"/>
      <c r="Q8" s="458"/>
      <c r="R8" s="39"/>
      <c r="S8" s="459"/>
      <c r="T8" s="459"/>
      <c r="U8" s="460"/>
      <c r="V8" s="31" t="s">
        <v>3</v>
      </c>
      <c r="W8" s="475"/>
      <c r="X8" s="475"/>
      <c r="Y8" s="475"/>
      <c r="Z8" s="31"/>
      <c r="AA8" s="450"/>
      <c r="AB8" s="450"/>
      <c r="AC8" s="450"/>
      <c r="AD8" s="450"/>
      <c r="AE8" s="450"/>
      <c r="AF8" s="450"/>
      <c r="AG8" s="450"/>
      <c r="AH8" s="450"/>
    </row>
    <row r="9" spans="1:174" ht="21" customHeight="1">
      <c r="I9" s="31"/>
      <c r="J9" s="36" t="s">
        <v>4</v>
      </c>
      <c r="K9" s="448"/>
      <c r="L9" s="449"/>
      <c r="M9" s="448"/>
      <c r="N9" s="448"/>
      <c r="O9" s="448"/>
      <c r="P9" s="448"/>
      <c r="Q9" s="448"/>
      <c r="R9" s="449"/>
      <c r="S9" s="448"/>
      <c r="T9" s="448"/>
      <c r="U9" s="36"/>
      <c r="V9" s="31" t="s">
        <v>1</v>
      </c>
      <c r="W9" s="448"/>
      <c r="X9" s="448"/>
      <c r="Y9" s="448"/>
      <c r="Z9" s="37"/>
      <c r="AA9" s="450"/>
      <c r="AB9" s="450"/>
      <c r="AC9" s="450"/>
      <c r="AD9" s="450"/>
      <c r="AE9" s="450"/>
      <c r="AF9" s="450"/>
      <c r="AG9" s="450"/>
      <c r="AH9" s="450"/>
    </row>
    <row r="10" spans="1:174" ht="12" customHeight="1">
      <c r="I10" s="9"/>
      <c r="J10" s="13"/>
      <c r="K10" s="12"/>
      <c r="L10" s="12"/>
      <c r="M10" s="12"/>
      <c r="N10" s="12"/>
      <c r="O10" s="9"/>
      <c r="P10" s="9"/>
      <c r="Q10" s="9"/>
      <c r="R10" s="12"/>
      <c r="S10" s="12"/>
      <c r="T10" s="12"/>
      <c r="U10" s="9"/>
      <c r="V10" s="9"/>
      <c r="W10" s="451"/>
      <c r="X10" s="451"/>
      <c r="Y10" s="452"/>
      <c r="Z10" s="452"/>
      <c r="AA10" s="13"/>
      <c r="AB10" s="452"/>
      <c r="AC10" s="452"/>
      <c r="AD10" s="453"/>
      <c r="AE10" s="453"/>
      <c r="AF10" s="453"/>
      <c r="AG10" s="453"/>
      <c r="AH10" s="14"/>
    </row>
    <row r="11" spans="1:174" ht="9" customHeight="1" thickBot="1">
      <c r="I11" s="1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46"/>
      <c r="AD11" s="9"/>
      <c r="AE11" s="9"/>
      <c r="AF11" s="9"/>
      <c r="AG11" s="9"/>
      <c r="AH11" s="9"/>
    </row>
    <row r="12" spans="1:174" ht="69.75" customHeight="1" thickBot="1">
      <c r="C12" s="5"/>
      <c r="D12" s="57"/>
      <c r="E12" s="15"/>
      <c r="F12" s="22" t="s">
        <v>9</v>
      </c>
      <c r="G12" s="40"/>
      <c r="H12" s="40" t="s">
        <v>10</v>
      </c>
      <c r="I12" s="40"/>
      <c r="J12" s="40" t="s">
        <v>10</v>
      </c>
      <c r="K12" s="40" t="s">
        <v>10</v>
      </c>
      <c r="L12" s="40" t="s">
        <v>10</v>
      </c>
      <c r="M12" s="40" t="s">
        <v>10</v>
      </c>
      <c r="N12" s="40" t="s">
        <v>10</v>
      </c>
      <c r="O12" s="40" t="s">
        <v>10</v>
      </c>
      <c r="P12" s="41"/>
      <c r="Q12" s="23" t="s">
        <v>9</v>
      </c>
      <c r="R12" s="24" t="s">
        <v>10</v>
      </c>
      <c r="S12" s="40" t="s">
        <v>10</v>
      </c>
      <c r="T12" s="40" t="s">
        <v>10</v>
      </c>
      <c r="U12" s="40" t="s">
        <v>10</v>
      </c>
      <c r="V12" s="40" t="s">
        <v>10</v>
      </c>
      <c r="W12" s="40" t="s">
        <v>10</v>
      </c>
      <c r="X12" s="40" t="s">
        <v>10</v>
      </c>
      <c r="Y12" s="40" t="s">
        <v>10</v>
      </c>
      <c r="Z12" s="40" t="s">
        <v>10</v>
      </c>
      <c r="AA12" s="40" t="s">
        <v>10</v>
      </c>
      <c r="AB12" s="40" t="s">
        <v>10</v>
      </c>
      <c r="AC12" s="55" t="s">
        <v>10</v>
      </c>
      <c r="AD12" s="417" t="s">
        <v>62</v>
      </c>
      <c r="AE12" s="418"/>
      <c r="AF12" s="418"/>
      <c r="AG12" s="72" t="s">
        <v>61</v>
      </c>
      <c r="AH12" s="27" t="s">
        <v>11</v>
      </c>
      <c r="AI12" s="16"/>
      <c r="AJ12" s="16"/>
      <c r="AL12" s="57"/>
      <c r="AM12" s="15"/>
      <c r="AN12" s="22" t="s">
        <v>9</v>
      </c>
      <c r="AO12" s="40"/>
      <c r="AP12" s="40" t="s">
        <v>10</v>
      </c>
      <c r="AQ12" s="40"/>
      <c r="AR12" s="40" t="s">
        <v>10</v>
      </c>
      <c r="AS12" s="40" t="s">
        <v>10</v>
      </c>
      <c r="AT12" s="40" t="s">
        <v>10</v>
      </c>
      <c r="AU12" s="40" t="s">
        <v>10</v>
      </c>
      <c r="AV12" s="40" t="s">
        <v>10</v>
      </c>
      <c r="AW12" s="40" t="s">
        <v>10</v>
      </c>
      <c r="AX12" s="41"/>
      <c r="AY12" s="23" t="s">
        <v>9</v>
      </c>
      <c r="AZ12" s="24" t="s">
        <v>10</v>
      </c>
      <c r="BA12" s="40" t="s">
        <v>10</v>
      </c>
      <c r="BB12" s="40" t="s">
        <v>10</v>
      </c>
      <c r="BC12" s="40" t="s">
        <v>10</v>
      </c>
      <c r="BD12" s="40" t="s">
        <v>10</v>
      </c>
      <c r="BE12" s="40" t="s">
        <v>10</v>
      </c>
      <c r="BF12" s="40" t="s">
        <v>10</v>
      </c>
      <c r="BG12" s="40" t="s">
        <v>10</v>
      </c>
      <c r="BH12" s="40" t="s">
        <v>10</v>
      </c>
      <c r="BI12" s="40" t="s">
        <v>10</v>
      </c>
      <c r="BJ12" s="40" t="s">
        <v>10</v>
      </c>
      <c r="BK12" s="55" t="s">
        <v>10</v>
      </c>
      <c r="BL12" s="417" t="s">
        <v>63</v>
      </c>
      <c r="BM12" s="418"/>
      <c r="BN12" s="418"/>
      <c r="BO12" s="73" t="s">
        <v>31</v>
      </c>
      <c r="BP12" s="74" t="s">
        <v>64</v>
      </c>
      <c r="BQ12" s="63" t="s">
        <v>11</v>
      </c>
      <c r="BR12" s="16"/>
      <c r="BS12" s="16"/>
      <c r="BT12" s="16"/>
      <c r="BU12" s="57"/>
      <c r="BV12" s="15"/>
      <c r="BW12" s="22" t="s">
        <v>9</v>
      </c>
      <c r="BX12" s="40"/>
      <c r="BY12" s="40" t="s">
        <v>10</v>
      </c>
      <c r="BZ12" s="40"/>
      <c r="CA12" s="40" t="s">
        <v>10</v>
      </c>
      <c r="CB12" s="40" t="s">
        <v>10</v>
      </c>
      <c r="CC12" s="40" t="s">
        <v>10</v>
      </c>
      <c r="CD12" s="40" t="s">
        <v>10</v>
      </c>
      <c r="CE12" s="40" t="s">
        <v>10</v>
      </c>
      <c r="CF12" s="40" t="s">
        <v>10</v>
      </c>
      <c r="CG12" s="41"/>
      <c r="CH12" s="23" t="s">
        <v>9</v>
      </c>
      <c r="CI12" s="24" t="s">
        <v>10</v>
      </c>
      <c r="CJ12" s="40" t="s">
        <v>10</v>
      </c>
      <c r="CK12" s="40" t="s">
        <v>10</v>
      </c>
      <c r="CL12" s="40" t="s">
        <v>10</v>
      </c>
      <c r="CM12" s="40" t="s">
        <v>10</v>
      </c>
      <c r="CN12" s="40" t="s">
        <v>10</v>
      </c>
      <c r="CO12" s="40" t="s">
        <v>10</v>
      </c>
      <c r="CP12" s="40" t="s">
        <v>10</v>
      </c>
      <c r="CQ12" s="40" t="s">
        <v>10</v>
      </c>
      <c r="CR12" s="40" t="s">
        <v>10</v>
      </c>
      <c r="CS12" s="40" t="s">
        <v>10</v>
      </c>
      <c r="CT12" s="55" t="s">
        <v>10</v>
      </c>
      <c r="CU12" s="417" t="s">
        <v>65</v>
      </c>
      <c r="CV12" s="418"/>
      <c r="CW12" s="418"/>
      <c r="CX12" s="69" t="s">
        <v>33</v>
      </c>
      <c r="CY12" s="74" t="s">
        <v>41</v>
      </c>
      <c r="CZ12" s="70" t="s">
        <v>11</v>
      </c>
      <c r="DA12" s="16"/>
      <c r="DB12" s="16"/>
      <c r="DC12" s="57"/>
      <c r="DD12" s="15"/>
      <c r="DE12" s="22" t="s">
        <v>9</v>
      </c>
      <c r="DF12" s="40"/>
      <c r="DG12" s="40" t="s">
        <v>10</v>
      </c>
      <c r="DH12" s="40"/>
      <c r="DI12" s="40" t="s">
        <v>10</v>
      </c>
      <c r="DJ12" s="40" t="s">
        <v>10</v>
      </c>
      <c r="DK12" s="40" t="s">
        <v>10</v>
      </c>
      <c r="DL12" s="40" t="s">
        <v>10</v>
      </c>
      <c r="DM12" s="40" t="s">
        <v>10</v>
      </c>
      <c r="DN12" s="40" t="s">
        <v>10</v>
      </c>
      <c r="DO12" s="41"/>
      <c r="DP12" s="23" t="s">
        <v>9</v>
      </c>
      <c r="DQ12" s="24" t="s">
        <v>10</v>
      </c>
      <c r="DR12" s="40" t="s">
        <v>10</v>
      </c>
      <c r="DS12" s="40" t="s">
        <v>10</v>
      </c>
      <c r="DT12" s="40" t="s">
        <v>10</v>
      </c>
      <c r="DU12" s="40" t="s">
        <v>10</v>
      </c>
      <c r="DV12" s="40" t="s">
        <v>10</v>
      </c>
      <c r="DW12" s="40" t="s">
        <v>10</v>
      </c>
      <c r="DX12" s="40" t="s">
        <v>10</v>
      </c>
      <c r="DY12" s="40" t="s">
        <v>10</v>
      </c>
      <c r="DZ12" s="40" t="s">
        <v>10</v>
      </c>
      <c r="EA12" s="40" t="s">
        <v>10</v>
      </c>
      <c r="EB12" s="55" t="s">
        <v>10</v>
      </c>
      <c r="EC12" s="417" t="s">
        <v>66</v>
      </c>
      <c r="ED12" s="418"/>
      <c r="EE12" s="418"/>
      <c r="EF12" s="69" t="s">
        <v>25</v>
      </c>
      <c r="EG12" s="74" t="s">
        <v>42</v>
      </c>
      <c r="EH12" s="70" t="s">
        <v>11</v>
      </c>
      <c r="EI12" s="16"/>
      <c r="EK12" s="57"/>
      <c r="EL12" s="15"/>
      <c r="EM12" s="22" t="s">
        <v>9</v>
      </c>
      <c r="EN12" s="40"/>
      <c r="EO12" s="40" t="s">
        <v>10</v>
      </c>
      <c r="EP12" s="40"/>
      <c r="EQ12" s="40" t="s">
        <v>10</v>
      </c>
      <c r="ER12" s="40" t="s">
        <v>10</v>
      </c>
      <c r="ES12" s="40" t="s">
        <v>10</v>
      </c>
      <c r="ET12" s="40" t="s">
        <v>10</v>
      </c>
      <c r="EU12" s="40" t="s">
        <v>10</v>
      </c>
      <c r="EV12" s="40" t="s">
        <v>10</v>
      </c>
      <c r="EW12" s="41"/>
      <c r="EX12" s="23" t="s">
        <v>9</v>
      </c>
      <c r="EY12" s="24" t="s">
        <v>10</v>
      </c>
      <c r="EZ12" s="40" t="s">
        <v>10</v>
      </c>
      <c r="FA12" s="40" t="s">
        <v>10</v>
      </c>
      <c r="FB12" s="40" t="s">
        <v>10</v>
      </c>
      <c r="FC12" s="40" t="s">
        <v>10</v>
      </c>
      <c r="FD12" s="40" t="s">
        <v>10</v>
      </c>
      <c r="FE12" s="40" t="s">
        <v>10</v>
      </c>
      <c r="FF12" s="40" t="s">
        <v>10</v>
      </c>
      <c r="FG12" s="40" t="s">
        <v>10</v>
      </c>
      <c r="FH12" s="40" t="s">
        <v>10</v>
      </c>
      <c r="FI12" s="40" t="s">
        <v>10</v>
      </c>
      <c r="FJ12" s="55" t="s">
        <v>10</v>
      </c>
      <c r="FK12" s="417" t="s">
        <v>67</v>
      </c>
      <c r="FL12" s="418"/>
      <c r="FM12" s="418"/>
      <c r="FN12" s="69" t="s">
        <v>68</v>
      </c>
      <c r="FO12" s="74" t="s">
        <v>69</v>
      </c>
      <c r="FP12" s="70" t="s">
        <v>11</v>
      </c>
      <c r="FQ12" s="16"/>
      <c r="FR12" s="16"/>
    </row>
    <row r="13" spans="1:174" ht="18" customHeight="1" thickBot="1">
      <c r="C13" s="5"/>
      <c r="D13" s="57"/>
      <c r="E13" s="15"/>
      <c r="F13" s="28" t="s">
        <v>24</v>
      </c>
      <c r="G13" s="371" t="s">
        <v>5</v>
      </c>
      <c r="H13" s="371"/>
      <c r="I13" s="371"/>
      <c r="J13" s="371"/>
      <c r="K13" s="371"/>
      <c r="L13" s="371"/>
      <c r="M13" s="371"/>
      <c r="N13" s="371"/>
      <c r="O13" s="371"/>
      <c r="P13" s="372"/>
      <c r="Q13" s="23"/>
      <c r="R13" s="24"/>
      <c r="S13" s="373" t="s">
        <v>5</v>
      </c>
      <c r="T13" s="371"/>
      <c r="U13" s="371"/>
      <c r="V13" s="371"/>
      <c r="W13" s="371"/>
      <c r="X13" s="371"/>
      <c r="Y13" s="371"/>
      <c r="Z13" s="371"/>
      <c r="AA13" s="371"/>
      <c r="AB13" s="372"/>
      <c r="AC13" s="55"/>
      <c r="AD13" s="25"/>
      <c r="AE13" s="29"/>
      <c r="AF13" s="30"/>
      <c r="AG13" s="26"/>
      <c r="AH13" s="27"/>
      <c r="AI13" s="16"/>
      <c r="AJ13" s="16"/>
      <c r="AL13" s="57"/>
      <c r="AM13" s="15"/>
      <c r="AN13" s="28" t="s">
        <v>24</v>
      </c>
      <c r="AO13" s="371" t="s">
        <v>5</v>
      </c>
      <c r="AP13" s="371"/>
      <c r="AQ13" s="371"/>
      <c r="AR13" s="371"/>
      <c r="AS13" s="371"/>
      <c r="AT13" s="371"/>
      <c r="AU13" s="371"/>
      <c r="AV13" s="371"/>
      <c r="AW13" s="371"/>
      <c r="AX13" s="372"/>
      <c r="AY13" s="23"/>
      <c r="AZ13" s="24"/>
      <c r="BA13" s="373" t="s">
        <v>5</v>
      </c>
      <c r="BB13" s="371"/>
      <c r="BC13" s="371"/>
      <c r="BD13" s="371"/>
      <c r="BE13" s="371"/>
      <c r="BF13" s="371"/>
      <c r="BG13" s="371"/>
      <c r="BH13" s="371"/>
      <c r="BI13" s="371"/>
      <c r="BJ13" s="372"/>
      <c r="BK13" s="55"/>
      <c r="BL13" s="25"/>
      <c r="BM13" s="29"/>
      <c r="BN13" s="30"/>
      <c r="BO13" s="64"/>
      <c r="BP13" s="63"/>
      <c r="BQ13" s="65"/>
      <c r="BR13" s="16"/>
      <c r="BS13" s="16"/>
      <c r="BT13" s="16"/>
      <c r="BU13" s="57"/>
      <c r="BV13" s="15"/>
      <c r="BW13" s="28" t="s">
        <v>24</v>
      </c>
      <c r="BX13" s="371" t="s">
        <v>5</v>
      </c>
      <c r="BY13" s="371"/>
      <c r="BZ13" s="371"/>
      <c r="CA13" s="371"/>
      <c r="CB13" s="371"/>
      <c r="CC13" s="371"/>
      <c r="CD13" s="371"/>
      <c r="CE13" s="371"/>
      <c r="CF13" s="371"/>
      <c r="CG13" s="372"/>
      <c r="CH13" s="23"/>
      <c r="CI13" s="24"/>
      <c r="CJ13" s="373" t="s">
        <v>5</v>
      </c>
      <c r="CK13" s="371"/>
      <c r="CL13" s="371"/>
      <c r="CM13" s="371"/>
      <c r="CN13" s="371"/>
      <c r="CO13" s="371"/>
      <c r="CP13" s="371"/>
      <c r="CQ13" s="371"/>
      <c r="CR13" s="371"/>
      <c r="CS13" s="372"/>
      <c r="CT13" s="55"/>
      <c r="CU13" s="25"/>
      <c r="CV13" s="29"/>
      <c r="CW13" s="30"/>
      <c r="CX13" s="69"/>
      <c r="CY13" s="70"/>
      <c r="CZ13" s="71"/>
      <c r="DA13" s="16"/>
      <c r="DB13" s="16"/>
      <c r="DC13" s="57"/>
      <c r="DD13" s="15"/>
      <c r="DE13" s="28" t="s">
        <v>24</v>
      </c>
      <c r="DF13" s="371" t="s">
        <v>5</v>
      </c>
      <c r="DG13" s="371"/>
      <c r="DH13" s="371"/>
      <c r="DI13" s="371"/>
      <c r="DJ13" s="371"/>
      <c r="DK13" s="371"/>
      <c r="DL13" s="371"/>
      <c r="DM13" s="371"/>
      <c r="DN13" s="371"/>
      <c r="DO13" s="372"/>
      <c r="DP13" s="23"/>
      <c r="DQ13" s="24"/>
      <c r="DR13" s="373" t="s">
        <v>5</v>
      </c>
      <c r="DS13" s="371"/>
      <c r="DT13" s="371"/>
      <c r="DU13" s="371"/>
      <c r="DV13" s="371"/>
      <c r="DW13" s="371"/>
      <c r="DX13" s="371"/>
      <c r="DY13" s="371"/>
      <c r="DZ13" s="371"/>
      <c r="EA13" s="372"/>
      <c r="EB13" s="55"/>
      <c r="EC13" s="25"/>
      <c r="ED13" s="29"/>
      <c r="EE13" s="30"/>
      <c r="EF13" s="69"/>
      <c r="EG13" s="70"/>
      <c r="EH13" s="71"/>
      <c r="EI13" s="16"/>
      <c r="EK13" s="57"/>
      <c r="EL13" s="15"/>
      <c r="EM13" s="28" t="s">
        <v>24</v>
      </c>
      <c r="EN13" s="371" t="s">
        <v>5</v>
      </c>
      <c r="EO13" s="371"/>
      <c r="EP13" s="371"/>
      <c r="EQ13" s="371"/>
      <c r="ER13" s="371"/>
      <c r="ES13" s="371"/>
      <c r="ET13" s="371"/>
      <c r="EU13" s="371"/>
      <c r="EV13" s="371"/>
      <c r="EW13" s="372"/>
      <c r="EX13" s="23"/>
      <c r="EY13" s="24"/>
      <c r="EZ13" s="373" t="s">
        <v>5</v>
      </c>
      <c r="FA13" s="371"/>
      <c r="FB13" s="371"/>
      <c r="FC13" s="371"/>
      <c r="FD13" s="371"/>
      <c r="FE13" s="371"/>
      <c r="FF13" s="371"/>
      <c r="FG13" s="371"/>
      <c r="FH13" s="371"/>
      <c r="FI13" s="372"/>
      <c r="FJ13" s="55"/>
      <c r="FK13" s="25"/>
      <c r="FL13" s="29"/>
      <c r="FM13" s="30"/>
      <c r="FN13" s="69"/>
      <c r="FO13" s="70"/>
      <c r="FP13" s="71"/>
      <c r="FQ13" s="16"/>
      <c r="FR13" s="16"/>
    </row>
    <row r="14" spans="1:174" ht="24" customHeight="1">
      <c r="C14" s="17"/>
      <c r="D14" s="60">
        <v>100</v>
      </c>
      <c r="E14" s="84" t="s">
        <v>12</v>
      </c>
      <c r="F14" s="85">
        <f>'Cde conso. 1 à 100'!F14</f>
        <v>8.1</v>
      </c>
      <c r="G14" s="86"/>
      <c r="H14" s="87"/>
      <c r="I14" s="87"/>
      <c r="J14" s="87"/>
      <c r="K14" s="87"/>
      <c r="L14" s="87"/>
      <c r="M14" s="87"/>
      <c r="N14" s="87"/>
      <c r="O14" s="87"/>
      <c r="P14" s="87"/>
      <c r="Q14" s="472" t="str">
        <f t="shared" ref="Q14:Q37" si="0">E14</f>
        <v>Mad Nature</v>
      </c>
      <c r="R14" s="473"/>
      <c r="S14" s="87"/>
      <c r="T14" s="87"/>
      <c r="U14" s="87"/>
      <c r="V14" s="87"/>
      <c r="W14" s="87"/>
      <c r="X14" s="87"/>
      <c r="Y14" s="87"/>
      <c r="Z14" s="87"/>
      <c r="AA14" s="87"/>
      <c r="AB14" s="88"/>
      <c r="AC14" s="60">
        <f t="shared" ref="AC14:AD37" si="1">D14</f>
        <v>100</v>
      </c>
      <c r="AD14" s="89" t="str">
        <f t="shared" si="1"/>
        <v>Mad Nature</v>
      </c>
      <c r="AE14" s="420">
        <f t="shared" ref="AE14" si="2">SUM(S14:AB14,G14:P14)</f>
        <v>0</v>
      </c>
      <c r="AF14" s="421"/>
      <c r="AG14" s="90">
        <f>IF(F14=0,"",AE14*F14)</f>
        <v>0</v>
      </c>
      <c r="AH14" s="91"/>
      <c r="AI14" s="17"/>
      <c r="AJ14" s="17"/>
      <c r="AL14" s="60">
        <f>D14</f>
        <v>100</v>
      </c>
      <c r="AM14" s="84" t="str">
        <f>E14</f>
        <v>Mad Nature</v>
      </c>
      <c r="AN14" s="85">
        <f>F14</f>
        <v>8.1</v>
      </c>
      <c r="AO14" s="86"/>
      <c r="AP14" s="87"/>
      <c r="AQ14" s="87"/>
      <c r="AR14" s="87"/>
      <c r="AS14" s="87"/>
      <c r="AT14" s="87"/>
      <c r="AU14" s="87"/>
      <c r="AV14" s="87"/>
      <c r="AW14" s="87"/>
      <c r="AX14" s="87"/>
      <c r="AY14" s="419" t="str">
        <f t="shared" ref="AY14:AY37" si="3">AM14</f>
        <v>Mad Nature</v>
      </c>
      <c r="AZ14" s="419"/>
      <c r="BA14" s="87"/>
      <c r="BB14" s="87"/>
      <c r="BC14" s="87"/>
      <c r="BD14" s="87"/>
      <c r="BE14" s="87"/>
      <c r="BF14" s="87"/>
      <c r="BG14" s="87"/>
      <c r="BH14" s="87"/>
      <c r="BI14" s="87"/>
      <c r="BJ14" s="88"/>
      <c r="BK14" s="60">
        <f t="shared" ref="BK14:BL37" si="4">AL14</f>
        <v>100</v>
      </c>
      <c r="BL14" s="89" t="str">
        <f t="shared" si="4"/>
        <v>Mad Nature</v>
      </c>
      <c r="BM14" s="420">
        <f t="shared" ref="BM14" si="5">SUM(BA14:BJ14,AO14:AX14)</f>
        <v>0</v>
      </c>
      <c r="BN14" s="421"/>
      <c r="BO14" s="151">
        <f>BM14+AE14</f>
        <v>0</v>
      </c>
      <c r="BP14" s="90">
        <f>BO14*AN14</f>
        <v>0</v>
      </c>
      <c r="BQ14" s="61"/>
      <c r="BR14" s="17"/>
      <c r="BS14" s="17"/>
      <c r="BT14" s="17"/>
      <c r="BU14" s="60">
        <f>D14</f>
        <v>100</v>
      </c>
      <c r="BV14" s="84" t="str">
        <f>E14</f>
        <v>Mad Nature</v>
      </c>
      <c r="BW14" s="85">
        <f>F14</f>
        <v>8.1</v>
      </c>
      <c r="BX14" s="86"/>
      <c r="BY14" s="87"/>
      <c r="BZ14" s="87"/>
      <c r="CA14" s="87"/>
      <c r="CB14" s="87"/>
      <c r="CC14" s="87"/>
      <c r="CD14" s="87"/>
      <c r="CE14" s="87"/>
      <c r="CF14" s="87"/>
      <c r="CG14" s="87"/>
      <c r="CH14" s="419" t="str">
        <f t="shared" ref="CH14:CH37" si="6">BV14</f>
        <v>Mad Nature</v>
      </c>
      <c r="CI14" s="419"/>
      <c r="CJ14" s="87"/>
      <c r="CK14" s="87"/>
      <c r="CL14" s="87"/>
      <c r="CM14" s="87"/>
      <c r="CN14" s="87"/>
      <c r="CO14" s="87"/>
      <c r="CP14" s="87"/>
      <c r="CQ14" s="87"/>
      <c r="CR14" s="87"/>
      <c r="CS14" s="88"/>
      <c r="CT14" s="60">
        <f t="shared" ref="CT14:CU37" si="7">BU14</f>
        <v>100</v>
      </c>
      <c r="CU14" s="89" t="str">
        <f t="shared" si="7"/>
        <v>Mad Nature</v>
      </c>
      <c r="CV14" s="420">
        <f>SUM(CJ14:CS14,BX14:CG14)</f>
        <v>0</v>
      </c>
      <c r="CW14" s="421"/>
      <c r="CX14" s="151">
        <f>$AE14+$BM14+$CV14</f>
        <v>0</v>
      </c>
      <c r="CY14" s="90">
        <f>BW14*CX14</f>
        <v>0</v>
      </c>
      <c r="CZ14" s="75"/>
      <c r="DA14" s="17"/>
      <c r="DB14" s="17"/>
      <c r="DC14" s="60">
        <f>D14</f>
        <v>100</v>
      </c>
      <c r="DD14" s="84" t="str">
        <f>E14</f>
        <v>Mad Nature</v>
      </c>
      <c r="DE14" s="85">
        <f>F14</f>
        <v>8.1</v>
      </c>
      <c r="DF14" s="86"/>
      <c r="DG14" s="87"/>
      <c r="DH14" s="87"/>
      <c r="DI14" s="87"/>
      <c r="DJ14" s="87"/>
      <c r="DK14" s="87"/>
      <c r="DL14" s="87"/>
      <c r="DM14" s="87"/>
      <c r="DN14" s="87"/>
      <c r="DO14" s="87"/>
      <c r="DP14" s="419" t="str">
        <f t="shared" ref="DP14:DP37" si="8">DD14</f>
        <v>Mad Nature</v>
      </c>
      <c r="DQ14" s="419"/>
      <c r="DR14" s="87"/>
      <c r="DS14" s="87"/>
      <c r="DT14" s="87"/>
      <c r="DU14" s="87"/>
      <c r="DV14" s="87"/>
      <c r="DW14" s="87"/>
      <c r="DX14" s="87"/>
      <c r="DY14" s="87"/>
      <c r="DZ14" s="87"/>
      <c r="EA14" s="88"/>
      <c r="EB14" s="60">
        <f t="shared" ref="EB14:EC37" si="9">DC14</f>
        <v>100</v>
      </c>
      <c r="EC14" s="89" t="str">
        <f t="shared" si="9"/>
        <v>Mad Nature</v>
      </c>
      <c r="ED14" s="420">
        <f>SUM(DR14:EA14,DF14:DO14)</f>
        <v>0</v>
      </c>
      <c r="EE14" s="421"/>
      <c r="EF14" s="151">
        <f>$AE14+$BM14+$CV14+$ED14</f>
        <v>0</v>
      </c>
      <c r="EG14" s="90">
        <f>DE14*EF14</f>
        <v>0</v>
      </c>
      <c r="EH14" s="61"/>
      <c r="EI14" s="17"/>
      <c r="EK14" s="60">
        <f>D14</f>
        <v>100</v>
      </c>
      <c r="EL14" s="84" t="str">
        <f>E14</f>
        <v>Mad Nature</v>
      </c>
      <c r="EM14" s="85">
        <f>F14</f>
        <v>8.1</v>
      </c>
      <c r="EN14" s="86"/>
      <c r="EO14" s="87"/>
      <c r="EP14" s="87"/>
      <c r="EQ14" s="87"/>
      <c r="ER14" s="87"/>
      <c r="ES14" s="87"/>
      <c r="ET14" s="87"/>
      <c r="EU14" s="87"/>
      <c r="EV14" s="87"/>
      <c r="EW14" s="87"/>
      <c r="EX14" s="419" t="str">
        <f t="shared" ref="EX14:EX37" si="10">EL14</f>
        <v>Mad Nature</v>
      </c>
      <c r="EY14" s="419"/>
      <c r="EZ14" s="87"/>
      <c r="FA14" s="87"/>
      <c r="FB14" s="87"/>
      <c r="FC14" s="87"/>
      <c r="FD14" s="87"/>
      <c r="FE14" s="87"/>
      <c r="FF14" s="87"/>
      <c r="FG14" s="87"/>
      <c r="FH14" s="87"/>
      <c r="FI14" s="88"/>
      <c r="FJ14" s="60">
        <f t="shared" ref="FJ14:FK37" si="11">EK14</f>
        <v>100</v>
      </c>
      <c r="FK14" s="89" t="str">
        <f t="shared" si="11"/>
        <v>Mad Nature</v>
      </c>
      <c r="FL14" s="420">
        <f>SUM(EZ14:FI14,EN14:EW14)</f>
        <v>0</v>
      </c>
      <c r="FM14" s="421"/>
      <c r="FN14" s="151">
        <f>$AE14+$BM14+$CV14+$ED14+$FL14</f>
        <v>0</v>
      </c>
      <c r="FO14" s="90">
        <f>FN14*EM14</f>
        <v>0</v>
      </c>
      <c r="FP14" s="75"/>
      <c r="FQ14" s="17"/>
      <c r="FR14" s="17"/>
    </row>
    <row r="15" spans="1:174" ht="24" customHeight="1">
      <c r="C15" s="17"/>
      <c r="D15" s="43">
        <v>110</v>
      </c>
      <c r="E15" s="92" t="s">
        <v>13</v>
      </c>
      <c r="F15" s="93">
        <f>'Cde conso. 1 à 100'!F15</f>
        <v>11.9</v>
      </c>
      <c r="G15" s="94"/>
      <c r="H15" s="95"/>
      <c r="I15" s="95"/>
      <c r="J15" s="95"/>
      <c r="K15" s="95"/>
      <c r="L15" s="95"/>
      <c r="M15" s="95"/>
      <c r="N15" s="95"/>
      <c r="O15" s="95"/>
      <c r="P15" s="96"/>
      <c r="Q15" s="422" t="str">
        <f t="shared" si="0"/>
        <v>Mad Lait</v>
      </c>
      <c r="R15" s="423"/>
      <c r="S15" s="95"/>
      <c r="T15" s="95"/>
      <c r="U15" s="95"/>
      <c r="V15" s="95"/>
      <c r="W15" s="95"/>
      <c r="X15" s="95"/>
      <c r="Y15" s="95"/>
      <c r="Z15" s="95"/>
      <c r="AA15" s="95"/>
      <c r="AB15" s="96"/>
      <c r="AC15" s="43">
        <f t="shared" si="1"/>
        <v>110</v>
      </c>
      <c r="AD15" s="97" t="str">
        <f t="shared" si="1"/>
        <v>Mad Lait</v>
      </c>
      <c r="AE15" s="424">
        <f>SUM(S15:AB15,G15:P15)</f>
        <v>0</v>
      </c>
      <c r="AF15" s="425"/>
      <c r="AG15" s="98">
        <f t="shared" ref="AG15:AG50" si="12">IF(F15=0,"",AE15*F15)</f>
        <v>0</v>
      </c>
      <c r="AH15" s="99"/>
      <c r="AI15" s="17"/>
      <c r="AJ15" s="17"/>
      <c r="AL15" s="43">
        <f>D15</f>
        <v>110</v>
      </c>
      <c r="AM15" s="92" t="str">
        <f t="shared" ref="AM15:AN37" si="13">E15</f>
        <v>Mad Lait</v>
      </c>
      <c r="AN15" s="93">
        <f t="shared" si="13"/>
        <v>11.9</v>
      </c>
      <c r="AO15" s="94"/>
      <c r="AP15" s="95"/>
      <c r="AQ15" s="95"/>
      <c r="AR15" s="95"/>
      <c r="AS15" s="95"/>
      <c r="AT15" s="95"/>
      <c r="AU15" s="95"/>
      <c r="AV15" s="95"/>
      <c r="AW15" s="95"/>
      <c r="AX15" s="96"/>
      <c r="AY15" s="422" t="str">
        <f t="shared" si="3"/>
        <v>Mad Lait</v>
      </c>
      <c r="AZ15" s="423"/>
      <c r="BA15" s="95"/>
      <c r="BB15" s="95"/>
      <c r="BC15" s="95"/>
      <c r="BD15" s="95"/>
      <c r="BE15" s="95"/>
      <c r="BF15" s="95"/>
      <c r="BG15" s="95"/>
      <c r="BH15" s="95"/>
      <c r="BI15" s="95"/>
      <c r="BJ15" s="96"/>
      <c r="BK15" s="43">
        <f t="shared" si="4"/>
        <v>110</v>
      </c>
      <c r="BL15" s="97" t="str">
        <f t="shared" si="4"/>
        <v>Mad Lait</v>
      </c>
      <c r="BM15" s="424">
        <f>SUM(BA15:BJ15,AO15:AX15)</f>
        <v>0</v>
      </c>
      <c r="BN15" s="425"/>
      <c r="BO15" s="110">
        <f t="shared" ref="BO15:BO50" si="14">BM15+AE15</f>
        <v>0</v>
      </c>
      <c r="BP15" s="98">
        <f t="shared" ref="BP15:BP50" si="15">BO15*AN15</f>
        <v>0</v>
      </c>
      <c r="BQ15" s="20"/>
      <c r="BR15" s="17"/>
      <c r="BS15" s="17"/>
      <c r="BT15" s="17"/>
      <c r="BU15" s="43">
        <f>D15</f>
        <v>110</v>
      </c>
      <c r="BV15" s="92" t="str">
        <f t="shared" ref="BV15:BW50" si="16">E15</f>
        <v>Mad Lait</v>
      </c>
      <c r="BW15" s="93">
        <f t="shared" si="16"/>
        <v>11.9</v>
      </c>
      <c r="BX15" s="94"/>
      <c r="BY15" s="95"/>
      <c r="BZ15" s="95"/>
      <c r="CA15" s="95"/>
      <c r="CB15" s="95"/>
      <c r="CC15" s="95"/>
      <c r="CD15" s="95"/>
      <c r="CE15" s="95"/>
      <c r="CF15" s="95"/>
      <c r="CG15" s="96"/>
      <c r="CH15" s="422" t="str">
        <f t="shared" si="6"/>
        <v>Mad Lait</v>
      </c>
      <c r="CI15" s="423"/>
      <c r="CJ15" s="95"/>
      <c r="CK15" s="95"/>
      <c r="CL15" s="95"/>
      <c r="CM15" s="95"/>
      <c r="CN15" s="95"/>
      <c r="CO15" s="95"/>
      <c r="CP15" s="95"/>
      <c r="CQ15" s="95"/>
      <c r="CR15" s="95"/>
      <c r="CS15" s="96"/>
      <c r="CT15" s="43">
        <f t="shared" si="7"/>
        <v>110</v>
      </c>
      <c r="CU15" s="97" t="str">
        <f t="shared" si="7"/>
        <v>Mad Lait</v>
      </c>
      <c r="CV15" s="424">
        <f>SUM(CJ15:CS15,BX15:CG15)</f>
        <v>0</v>
      </c>
      <c r="CW15" s="425"/>
      <c r="CX15" s="110">
        <f t="shared" ref="CX15:CX50" si="17">AE15+BM15+CV15</f>
        <v>0</v>
      </c>
      <c r="CY15" s="98">
        <f t="shared" ref="CY15:CY50" si="18">BW15*CX15</f>
        <v>0</v>
      </c>
      <c r="CZ15" s="21"/>
      <c r="DA15" s="17"/>
      <c r="DB15" s="17"/>
      <c r="DC15" s="43">
        <f>D15</f>
        <v>110</v>
      </c>
      <c r="DD15" s="92" t="str">
        <f t="shared" ref="DD15:DE50" si="19">E15</f>
        <v>Mad Lait</v>
      </c>
      <c r="DE15" s="93">
        <f t="shared" si="19"/>
        <v>11.9</v>
      </c>
      <c r="DF15" s="94"/>
      <c r="DG15" s="95"/>
      <c r="DH15" s="95"/>
      <c r="DI15" s="95"/>
      <c r="DJ15" s="95"/>
      <c r="DK15" s="95"/>
      <c r="DL15" s="95"/>
      <c r="DM15" s="95"/>
      <c r="DN15" s="95"/>
      <c r="DO15" s="96"/>
      <c r="DP15" s="422" t="str">
        <f t="shared" si="8"/>
        <v>Mad Lait</v>
      </c>
      <c r="DQ15" s="423"/>
      <c r="DR15" s="95"/>
      <c r="DS15" s="95"/>
      <c r="DT15" s="95"/>
      <c r="DU15" s="95"/>
      <c r="DV15" s="95"/>
      <c r="DW15" s="95"/>
      <c r="DX15" s="95"/>
      <c r="DY15" s="95"/>
      <c r="DZ15" s="95"/>
      <c r="EA15" s="96"/>
      <c r="EB15" s="43">
        <f t="shared" si="9"/>
        <v>110</v>
      </c>
      <c r="EC15" s="97" t="str">
        <f t="shared" si="9"/>
        <v>Mad Lait</v>
      </c>
      <c r="ED15" s="424">
        <f>SUM(DR15:EA15,DF15:DO15)</f>
        <v>0</v>
      </c>
      <c r="EE15" s="425"/>
      <c r="EF15" s="110">
        <f t="shared" ref="EF15:EF50" si="20">$AE15+$BM15+$CV15+$ED15</f>
        <v>0</v>
      </c>
      <c r="EG15" s="98">
        <f t="shared" ref="EG15:EG50" si="21">DE15*EF15</f>
        <v>0</v>
      </c>
      <c r="EH15" s="20"/>
      <c r="EI15" s="17"/>
      <c r="EK15" s="43">
        <f>D15</f>
        <v>110</v>
      </c>
      <c r="EL15" s="92" t="str">
        <f t="shared" ref="EL15:EM50" si="22">E15</f>
        <v>Mad Lait</v>
      </c>
      <c r="EM15" s="93">
        <f t="shared" si="22"/>
        <v>11.9</v>
      </c>
      <c r="EN15" s="94"/>
      <c r="EO15" s="95"/>
      <c r="EP15" s="95"/>
      <c r="EQ15" s="95"/>
      <c r="ER15" s="95"/>
      <c r="ES15" s="95"/>
      <c r="ET15" s="95"/>
      <c r="EU15" s="95"/>
      <c r="EV15" s="95"/>
      <c r="EW15" s="96"/>
      <c r="EX15" s="422" t="str">
        <f t="shared" si="10"/>
        <v>Mad Lait</v>
      </c>
      <c r="EY15" s="423"/>
      <c r="EZ15" s="95"/>
      <c r="FA15" s="95"/>
      <c r="FB15" s="95"/>
      <c r="FC15" s="95"/>
      <c r="FD15" s="95"/>
      <c r="FE15" s="95"/>
      <c r="FF15" s="95"/>
      <c r="FG15" s="95"/>
      <c r="FH15" s="95"/>
      <c r="FI15" s="96"/>
      <c r="FJ15" s="43">
        <f t="shared" si="11"/>
        <v>110</v>
      </c>
      <c r="FK15" s="97" t="str">
        <f t="shared" si="11"/>
        <v>Mad Lait</v>
      </c>
      <c r="FL15" s="424">
        <f>SUM(EZ15:FI15,EN15:EW15)</f>
        <v>0</v>
      </c>
      <c r="FM15" s="425"/>
      <c r="FN15" s="110">
        <f t="shared" ref="FN15:FN50" si="23">$AE15+$BM15+$CV15+$ED15+$FL15</f>
        <v>0</v>
      </c>
      <c r="FO15" s="98">
        <f t="shared" ref="FO15:FO50" si="24">FN15*EM15</f>
        <v>0</v>
      </c>
      <c r="FP15" s="21"/>
      <c r="FQ15" s="17"/>
      <c r="FR15" s="17"/>
    </row>
    <row r="16" spans="1:174" ht="24" customHeight="1">
      <c r="C16" s="17"/>
      <c r="D16" s="62">
        <v>120</v>
      </c>
      <c r="E16" s="100" t="s">
        <v>14</v>
      </c>
      <c r="F16" s="101">
        <f>'Cde conso. 1 à 100'!F16</f>
        <v>11.9</v>
      </c>
      <c r="G16" s="102"/>
      <c r="H16" s="103"/>
      <c r="I16" s="103"/>
      <c r="J16" s="103"/>
      <c r="K16" s="103"/>
      <c r="L16" s="103"/>
      <c r="M16" s="103"/>
      <c r="N16" s="103"/>
      <c r="O16" s="103"/>
      <c r="P16" s="104"/>
      <c r="Q16" s="426" t="str">
        <f t="shared" si="0"/>
        <v>Mad Noir</v>
      </c>
      <c r="R16" s="426"/>
      <c r="S16" s="103"/>
      <c r="T16" s="103"/>
      <c r="U16" s="103"/>
      <c r="V16" s="103"/>
      <c r="W16" s="103"/>
      <c r="X16" s="103"/>
      <c r="Y16" s="103"/>
      <c r="Z16" s="103"/>
      <c r="AA16" s="103"/>
      <c r="AB16" s="105"/>
      <c r="AC16" s="62">
        <f t="shared" si="1"/>
        <v>120</v>
      </c>
      <c r="AD16" s="106" t="str">
        <f t="shared" si="1"/>
        <v>Mad Noir</v>
      </c>
      <c r="AE16" s="394">
        <f t="shared" ref="AE16:AE50" si="25">SUM(S16:AB16,G16:P16)</f>
        <v>0</v>
      </c>
      <c r="AF16" s="395"/>
      <c r="AG16" s="108">
        <f t="shared" si="12"/>
        <v>0</v>
      </c>
      <c r="AH16" s="109"/>
      <c r="AI16" s="17"/>
      <c r="AJ16" s="17"/>
      <c r="AL16" s="62">
        <f t="shared" ref="AL16:AL36" si="26">D16</f>
        <v>120</v>
      </c>
      <c r="AM16" s="100" t="str">
        <f t="shared" si="13"/>
        <v>Mad Noir</v>
      </c>
      <c r="AN16" s="101">
        <f t="shared" si="13"/>
        <v>11.9</v>
      </c>
      <c r="AO16" s="102"/>
      <c r="AP16" s="103"/>
      <c r="AQ16" s="103"/>
      <c r="AR16" s="103"/>
      <c r="AS16" s="103"/>
      <c r="AT16" s="103"/>
      <c r="AU16" s="103"/>
      <c r="AV16" s="103"/>
      <c r="AW16" s="103"/>
      <c r="AX16" s="104"/>
      <c r="AY16" s="426" t="str">
        <f t="shared" si="3"/>
        <v>Mad Noir</v>
      </c>
      <c r="AZ16" s="426"/>
      <c r="BA16" s="103"/>
      <c r="BB16" s="103"/>
      <c r="BC16" s="103"/>
      <c r="BD16" s="103"/>
      <c r="BE16" s="103"/>
      <c r="BF16" s="103"/>
      <c r="BG16" s="103"/>
      <c r="BH16" s="103"/>
      <c r="BI16" s="103"/>
      <c r="BJ16" s="105"/>
      <c r="BK16" s="62">
        <f t="shared" si="4"/>
        <v>120</v>
      </c>
      <c r="BL16" s="106" t="str">
        <f t="shared" si="4"/>
        <v>Mad Noir</v>
      </c>
      <c r="BM16" s="394">
        <f t="shared" ref="BM16:BM37" si="27">SUM(BA16:BJ16,AO16:AX16)</f>
        <v>0</v>
      </c>
      <c r="BN16" s="395"/>
      <c r="BO16" s="107">
        <f t="shared" si="14"/>
        <v>0</v>
      </c>
      <c r="BP16" s="108">
        <f t="shared" si="15"/>
        <v>0</v>
      </c>
      <c r="BQ16" s="18"/>
      <c r="BR16" s="17"/>
      <c r="BS16" s="17"/>
      <c r="BT16" s="17"/>
      <c r="BU16" s="62">
        <f t="shared" ref="BU16:BU36" si="28">D16</f>
        <v>120</v>
      </c>
      <c r="BV16" s="100" t="str">
        <f t="shared" si="16"/>
        <v>Mad Noir</v>
      </c>
      <c r="BW16" s="101">
        <f t="shared" si="16"/>
        <v>11.9</v>
      </c>
      <c r="BX16" s="102"/>
      <c r="BY16" s="103"/>
      <c r="BZ16" s="103"/>
      <c r="CA16" s="103"/>
      <c r="CB16" s="103"/>
      <c r="CC16" s="103"/>
      <c r="CD16" s="103"/>
      <c r="CE16" s="103"/>
      <c r="CF16" s="103"/>
      <c r="CG16" s="104"/>
      <c r="CH16" s="426" t="str">
        <f t="shared" si="6"/>
        <v>Mad Noir</v>
      </c>
      <c r="CI16" s="426"/>
      <c r="CJ16" s="103"/>
      <c r="CK16" s="103"/>
      <c r="CL16" s="103"/>
      <c r="CM16" s="103"/>
      <c r="CN16" s="103"/>
      <c r="CO16" s="103"/>
      <c r="CP16" s="103"/>
      <c r="CQ16" s="103"/>
      <c r="CR16" s="103"/>
      <c r="CS16" s="105"/>
      <c r="CT16" s="62">
        <f t="shared" si="7"/>
        <v>120</v>
      </c>
      <c r="CU16" s="106" t="str">
        <f t="shared" si="7"/>
        <v>Mad Noir</v>
      </c>
      <c r="CV16" s="394">
        <f t="shared" ref="CV16:CV37" si="29">SUM(CJ16:CS16,BX16:CG16)</f>
        <v>0</v>
      </c>
      <c r="CW16" s="395"/>
      <c r="CX16" s="107">
        <f t="shared" si="17"/>
        <v>0</v>
      </c>
      <c r="CY16" s="108">
        <f t="shared" si="18"/>
        <v>0</v>
      </c>
      <c r="CZ16" s="19"/>
      <c r="DA16" s="17"/>
      <c r="DB16" s="17"/>
      <c r="DC16" s="62">
        <f t="shared" ref="DC16:DC36" si="30">D16</f>
        <v>120</v>
      </c>
      <c r="DD16" s="100" t="str">
        <f t="shared" si="19"/>
        <v>Mad Noir</v>
      </c>
      <c r="DE16" s="101">
        <f t="shared" si="19"/>
        <v>11.9</v>
      </c>
      <c r="DF16" s="102"/>
      <c r="DG16" s="103"/>
      <c r="DH16" s="103"/>
      <c r="DI16" s="103"/>
      <c r="DJ16" s="103"/>
      <c r="DK16" s="103"/>
      <c r="DL16" s="103"/>
      <c r="DM16" s="103"/>
      <c r="DN16" s="103"/>
      <c r="DO16" s="104"/>
      <c r="DP16" s="426" t="str">
        <f t="shared" si="8"/>
        <v>Mad Noir</v>
      </c>
      <c r="DQ16" s="426"/>
      <c r="DR16" s="103"/>
      <c r="DS16" s="103"/>
      <c r="DT16" s="103"/>
      <c r="DU16" s="103"/>
      <c r="DV16" s="103"/>
      <c r="DW16" s="103"/>
      <c r="DX16" s="103"/>
      <c r="DY16" s="103"/>
      <c r="DZ16" s="103"/>
      <c r="EA16" s="105"/>
      <c r="EB16" s="62">
        <f t="shared" si="9"/>
        <v>120</v>
      </c>
      <c r="EC16" s="106" t="str">
        <f t="shared" si="9"/>
        <v>Mad Noir</v>
      </c>
      <c r="ED16" s="394">
        <f t="shared" ref="ED16:ED37" si="31">SUM(DR16:EA16,DF16:DO16)</f>
        <v>0</v>
      </c>
      <c r="EE16" s="395"/>
      <c r="EF16" s="107">
        <f>$AE16+$BM16+$CV16+$ED16</f>
        <v>0</v>
      </c>
      <c r="EG16" s="108">
        <f t="shared" si="21"/>
        <v>0</v>
      </c>
      <c r="EH16" s="18"/>
      <c r="EI16" s="17"/>
      <c r="EK16" s="62">
        <f t="shared" ref="EK16:EK36" si="32">D16</f>
        <v>120</v>
      </c>
      <c r="EL16" s="100" t="str">
        <f t="shared" si="22"/>
        <v>Mad Noir</v>
      </c>
      <c r="EM16" s="101">
        <f t="shared" si="22"/>
        <v>11.9</v>
      </c>
      <c r="EN16" s="102"/>
      <c r="EO16" s="103"/>
      <c r="EP16" s="103"/>
      <c r="EQ16" s="103"/>
      <c r="ER16" s="103"/>
      <c r="ES16" s="103"/>
      <c r="ET16" s="103"/>
      <c r="EU16" s="103"/>
      <c r="EV16" s="103"/>
      <c r="EW16" s="104"/>
      <c r="EX16" s="426" t="str">
        <f t="shared" si="10"/>
        <v>Mad Noir</v>
      </c>
      <c r="EY16" s="426"/>
      <c r="EZ16" s="103"/>
      <c r="FA16" s="103"/>
      <c r="FB16" s="103"/>
      <c r="FC16" s="103"/>
      <c r="FD16" s="103"/>
      <c r="FE16" s="103"/>
      <c r="FF16" s="103"/>
      <c r="FG16" s="103"/>
      <c r="FH16" s="103"/>
      <c r="FI16" s="105"/>
      <c r="FJ16" s="62">
        <f t="shared" si="11"/>
        <v>120</v>
      </c>
      <c r="FK16" s="106" t="str">
        <f t="shared" si="11"/>
        <v>Mad Noir</v>
      </c>
      <c r="FL16" s="394">
        <f t="shared" ref="FL16:FL37" si="33">SUM(EZ16:FI16,EN16:EW16)</f>
        <v>0</v>
      </c>
      <c r="FM16" s="395"/>
      <c r="FN16" s="107">
        <f t="shared" si="23"/>
        <v>0</v>
      </c>
      <c r="FO16" s="108">
        <f t="shared" si="24"/>
        <v>0</v>
      </c>
      <c r="FP16" s="19"/>
      <c r="FQ16" s="17"/>
      <c r="FR16" s="17"/>
    </row>
    <row r="17" spans="4:174" s="42" customFormat="1" ht="24" customHeight="1">
      <c r="D17" s="43">
        <v>130</v>
      </c>
      <c r="E17" s="92" t="s">
        <v>46</v>
      </c>
      <c r="F17" s="93">
        <f>'Cde conso. 1 à 100'!F17</f>
        <v>9.8000000000000007</v>
      </c>
      <c r="G17" s="94"/>
      <c r="H17" s="95"/>
      <c r="I17" s="95"/>
      <c r="J17" s="95"/>
      <c r="K17" s="95"/>
      <c r="L17" s="95"/>
      <c r="M17" s="95"/>
      <c r="N17" s="95"/>
      <c r="O17" s="95"/>
      <c r="P17" s="95"/>
      <c r="Q17" s="393" t="str">
        <f t="shared" si="0"/>
        <v>Mad Pépites</v>
      </c>
      <c r="R17" s="393"/>
      <c r="S17" s="95"/>
      <c r="T17" s="95"/>
      <c r="U17" s="95"/>
      <c r="V17" s="95"/>
      <c r="W17" s="95"/>
      <c r="X17" s="95"/>
      <c r="Y17" s="95"/>
      <c r="Z17" s="95"/>
      <c r="AA17" s="95"/>
      <c r="AB17" s="96"/>
      <c r="AC17" s="43">
        <f t="shared" si="1"/>
        <v>130</v>
      </c>
      <c r="AD17" s="97" t="str">
        <f t="shared" si="1"/>
        <v>Mad Pépites</v>
      </c>
      <c r="AE17" s="385">
        <f t="shared" si="25"/>
        <v>0</v>
      </c>
      <c r="AF17" s="386"/>
      <c r="AG17" s="98">
        <f t="shared" si="12"/>
        <v>0</v>
      </c>
      <c r="AH17" s="99"/>
      <c r="AI17" s="49"/>
      <c r="AJ17" s="49"/>
      <c r="AL17" s="43">
        <f t="shared" si="26"/>
        <v>130</v>
      </c>
      <c r="AM17" s="92" t="str">
        <f t="shared" si="13"/>
        <v>Mad Pépites</v>
      </c>
      <c r="AN17" s="93">
        <f t="shared" si="13"/>
        <v>9.8000000000000007</v>
      </c>
      <c r="AO17" s="94"/>
      <c r="AP17" s="95"/>
      <c r="AQ17" s="95"/>
      <c r="AR17" s="95"/>
      <c r="AS17" s="95"/>
      <c r="AT17" s="95"/>
      <c r="AU17" s="95"/>
      <c r="AV17" s="95"/>
      <c r="AW17" s="95"/>
      <c r="AX17" s="95"/>
      <c r="AY17" s="393" t="str">
        <f t="shared" si="3"/>
        <v>Mad Pépites</v>
      </c>
      <c r="AZ17" s="393"/>
      <c r="BA17" s="95"/>
      <c r="BB17" s="95"/>
      <c r="BC17" s="95"/>
      <c r="BD17" s="95"/>
      <c r="BE17" s="95"/>
      <c r="BF17" s="95"/>
      <c r="BG17" s="95"/>
      <c r="BH17" s="95"/>
      <c r="BI17" s="95"/>
      <c r="BJ17" s="96"/>
      <c r="BK17" s="43">
        <f t="shared" si="4"/>
        <v>130</v>
      </c>
      <c r="BL17" s="97" t="str">
        <f t="shared" si="4"/>
        <v>Mad Pépites</v>
      </c>
      <c r="BM17" s="385">
        <f t="shared" si="27"/>
        <v>0</v>
      </c>
      <c r="BN17" s="386"/>
      <c r="BO17" s="110">
        <f t="shared" si="14"/>
        <v>0</v>
      </c>
      <c r="BP17" s="98">
        <f>BO17*AN17</f>
        <v>0</v>
      </c>
      <c r="BQ17" s="99"/>
      <c r="BR17" s="49"/>
      <c r="BS17" s="49"/>
      <c r="BT17" s="49"/>
      <c r="BU17" s="43">
        <f t="shared" si="28"/>
        <v>130</v>
      </c>
      <c r="BV17" s="92" t="str">
        <f t="shared" si="16"/>
        <v>Mad Pépites</v>
      </c>
      <c r="BW17" s="93">
        <f t="shared" si="16"/>
        <v>9.8000000000000007</v>
      </c>
      <c r="BX17" s="94"/>
      <c r="BY17" s="95"/>
      <c r="BZ17" s="95"/>
      <c r="CA17" s="95"/>
      <c r="CB17" s="95"/>
      <c r="CC17" s="95"/>
      <c r="CD17" s="95"/>
      <c r="CE17" s="95"/>
      <c r="CF17" s="95"/>
      <c r="CG17" s="95"/>
      <c r="CH17" s="393" t="str">
        <f t="shared" si="6"/>
        <v>Mad Pépites</v>
      </c>
      <c r="CI17" s="393"/>
      <c r="CJ17" s="95"/>
      <c r="CK17" s="95"/>
      <c r="CL17" s="95"/>
      <c r="CM17" s="95"/>
      <c r="CN17" s="95"/>
      <c r="CO17" s="95"/>
      <c r="CP17" s="95"/>
      <c r="CQ17" s="95"/>
      <c r="CR17" s="95"/>
      <c r="CS17" s="96"/>
      <c r="CT17" s="43">
        <f t="shared" si="7"/>
        <v>130</v>
      </c>
      <c r="CU17" s="97" t="str">
        <f t="shared" si="7"/>
        <v>Mad Pépites</v>
      </c>
      <c r="CV17" s="385">
        <f t="shared" si="29"/>
        <v>0</v>
      </c>
      <c r="CW17" s="386"/>
      <c r="CX17" s="110">
        <f t="shared" si="17"/>
        <v>0</v>
      </c>
      <c r="CY17" s="98">
        <f t="shared" si="18"/>
        <v>0</v>
      </c>
      <c r="CZ17" s="99"/>
      <c r="DA17" s="49"/>
      <c r="DB17" s="49"/>
      <c r="DC17" s="43">
        <f t="shared" si="30"/>
        <v>130</v>
      </c>
      <c r="DD17" s="92" t="str">
        <f t="shared" si="19"/>
        <v>Mad Pépites</v>
      </c>
      <c r="DE17" s="93">
        <f t="shared" si="19"/>
        <v>9.8000000000000007</v>
      </c>
      <c r="DF17" s="94"/>
      <c r="DG17" s="95"/>
      <c r="DH17" s="95"/>
      <c r="DI17" s="95"/>
      <c r="DJ17" s="95"/>
      <c r="DK17" s="95"/>
      <c r="DL17" s="95"/>
      <c r="DM17" s="95"/>
      <c r="DN17" s="95"/>
      <c r="DO17" s="95"/>
      <c r="DP17" s="393" t="str">
        <f t="shared" si="8"/>
        <v>Mad Pépites</v>
      </c>
      <c r="DQ17" s="393"/>
      <c r="DR17" s="95"/>
      <c r="DS17" s="95"/>
      <c r="DT17" s="95"/>
      <c r="DU17" s="95"/>
      <c r="DV17" s="95"/>
      <c r="DW17" s="95"/>
      <c r="DX17" s="95"/>
      <c r="DY17" s="95"/>
      <c r="DZ17" s="95"/>
      <c r="EA17" s="96"/>
      <c r="EB17" s="43">
        <f t="shared" si="9"/>
        <v>130</v>
      </c>
      <c r="EC17" s="97" t="str">
        <f t="shared" si="9"/>
        <v>Mad Pépites</v>
      </c>
      <c r="ED17" s="385">
        <f t="shared" si="31"/>
        <v>0</v>
      </c>
      <c r="EE17" s="386"/>
      <c r="EF17" s="110">
        <f t="shared" si="20"/>
        <v>0</v>
      </c>
      <c r="EG17" s="98">
        <f t="shared" si="21"/>
        <v>0</v>
      </c>
      <c r="EH17" s="99"/>
      <c r="EI17" s="49"/>
      <c r="EK17" s="43">
        <f t="shared" si="32"/>
        <v>130</v>
      </c>
      <c r="EL17" s="92" t="str">
        <f t="shared" si="22"/>
        <v>Mad Pépites</v>
      </c>
      <c r="EM17" s="93">
        <f t="shared" si="22"/>
        <v>9.8000000000000007</v>
      </c>
      <c r="EN17" s="94"/>
      <c r="EO17" s="95"/>
      <c r="EP17" s="95"/>
      <c r="EQ17" s="95"/>
      <c r="ER17" s="95"/>
      <c r="ES17" s="95"/>
      <c r="ET17" s="95"/>
      <c r="EU17" s="95"/>
      <c r="EV17" s="95"/>
      <c r="EW17" s="95"/>
      <c r="EX17" s="393" t="str">
        <f t="shared" si="10"/>
        <v>Mad Pépites</v>
      </c>
      <c r="EY17" s="393"/>
      <c r="EZ17" s="95"/>
      <c r="FA17" s="95"/>
      <c r="FB17" s="95"/>
      <c r="FC17" s="95"/>
      <c r="FD17" s="95"/>
      <c r="FE17" s="95"/>
      <c r="FF17" s="95"/>
      <c r="FG17" s="95"/>
      <c r="FH17" s="95"/>
      <c r="FI17" s="96"/>
      <c r="FJ17" s="43">
        <f t="shared" si="11"/>
        <v>130</v>
      </c>
      <c r="FK17" s="97" t="str">
        <f t="shared" si="11"/>
        <v>Mad Pépites</v>
      </c>
      <c r="FL17" s="385">
        <f t="shared" si="33"/>
        <v>0</v>
      </c>
      <c r="FM17" s="386"/>
      <c r="FN17" s="110">
        <f t="shared" si="23"/>
        <v>0</v>
      </c>
      <c r="FO17" s="98">
        <f t="shared" si="24"/>
        <v>0</v>
      </c>
      <c r="FP17" s="99"/>
      <c r="FQ17" s="49"/>
      <c r="FR17" s="49"/>
    </row>
    <row r="18" spans="4:174" ht="24" customHeight="1">
      <c r="D18" s="153">
        <v>200</v>
      </c>
      <c r="E18" s="154" t="s">
        <v>45</v>
      </c>
      <c r="F18" s="155">
        <f>'Cde conso. 1 à 100'!F18</f>
        <v>10.199999999999999</v>
      </c>
      <c r="G18" s="156"/>
      <c r="H18" s="157"/>
      <c r="I18" s="157"/>
      <c r="J18" s="157"/>
      <c r="K18" s="157"/>
      <c r="L18" s="157"/>
      <c r="M18" s="157"/>
      <c r="N18" s="157"/>
      <c r="O18" s="157"/>
      <c r="P18" s="157"/>
      <c r="Q18" s="403" t="str">
        <f t="shared" si="0"/>
        <v>Financiers Amandes</v>
      </c>
      <c r="R18" s="403"/>
      <c r="S18" s="157"/>
      <c r="T18" s="157"/>
      <c r="U18" s="157"/>
      <c r="V18" s="157"/>
      <c r="W18" s="157"/>
      <c r="X18" s="157"/>
      <c r="Y18" s="157"/>
      <c r="Z18" s="157"/>
      <c r="AA18" s="157"/>
      <c r="AB18" s="158"/>
      <c r="AC18" s="153">
        <f t="shared" si="1"/>
        <v>200</v>
      </c>
      <c r="AD18" s="159" t="str">
        <f t="shared" si="1"/>
        <v>Financiers Amandes</v>
      </c>
      <c r="AE18" s="404">
        <f t="shared" si="25"/>
        <v>0</v>
      </c>
      <c r="AF18" s="405"/>
      <c r="AG18" s="161">
        <f t="shared" si="12"/>
        <v>0</v>
      </c>
      <c r="AH18" s="162"/>
      <c r="AI18" s="17"/>
      <c r="AJ18" s="17"/>
      <c r="AL18" s="62">
        <f t="shared" si="26"/>
        <v>200</v>
      </c>
      <c r="AM18" s="119" t="str">
        <f t="shared" si="13"/>
        <v>Financiers Amandes</v>
      </c>
      <c r="AN18" s="120">
        <f t="shared" si="13"/>
        <v>10.199999999999999</v>
      </c>
      <c r="AO18" s="121"/>
      <c r="AP18" s="122"/>
      <c r="AQ18" s="122"/>
      <c r="AR18" s="122"/>
      <c r="AS18" s="122"/>
      <c r="AT18" s="122"/>
      <c r="AU18" s="122"/>
      <c r="AV18" s="122"/>
      <c r="AW18" s="122"/>
      <c r="AX18" s="122"/>
      <c r="AY18" s="476" t="str">
        <f t="shared" si="3"/>
        <v>Financiers Amandes</v>
      </c>
      <c r="AZ18" s="476"/>
      <c r="BA18" s="122"/>
      <c r="BB18" s="122"/>
      <c r="BC18" s="122"/>
      <c r="BD18" s="122"/>
      <c r="BE18" s="122"/>
      <c r="BF18" s="122"/>
      <c r="BG18" s="122"/>
      <c r="BH18" s="122"/>
      <c r="BI18" s="122"/>
      <c r="BJ18" s="123"/>
      <c r="BK18" s="82">
        <f t="shared" si="4"/>
        <v>200</v>
      </c>
      <c r="BL18" s="124" t="str">
        <f t="shared" si="4"/>
        <v>Financiers Amandes</v>
      </c>
      <c r="BM18" s="470">
        <f t="shared" si="27"/>
        <v>0</v>
      </c>
      <c r="BN18" s="471"/>
      <c r="BO18" s="125">
        <f t="shared" si="14"/>
        <v>0</v>
      </c>
      <c r="BP18" s="126">
        <f t="shared" si="15"/>
        <v>0</v>
      </c>
      <c r="BQ18" s="83"/>
      <c r="BR18" s="17"/>
      <c r="BS18" s="17"/>
      <c r="BT18" s="17"/>
      <c r="BU18" s="62">
        <f t="shared" si="28"/>
        <v>200</v>
      </c>
      <c r="BV18" s="154" t="str">
        <f t="shared" si="16"/>
        <v>Financiers Amandes</v>
      </c>
      <c r="BW18" s="155">
        <f t="shared" si="16"/>
        <v>10.199999999999999</v>
      </c>
      <c r="BX18" s="156"/>
      <c r="BY18" s="157"/>
      <c r="BZ18" s="157"/>
      <c r="CA18" s="157"/>
      <c r="CB18" s="157"/>
      <c r="CC18" s="157"/>
      <c r="CD18" s="157"/>
      <c r="CE18" s="157"/>
      <c r="CF18" s="157"/>
      <c r="CG18" s="157"/>
      <c r="CH18" s="403" t="str">
        <f t="shared" si="6"/>
        <v>Financiers Amandes</v>
      </c>
      <c r="CI18" s="403"/>
      <c r="CJ18" s="157"/>
      <c r="CK18" s="157"/>
      <c r="CL18" s="157"/>
      <c r="CM18" s="157"/>
      <c r="CN18" s="157"/>
      <c r="CO18" s="157"/>
      <c r="CP18" s="157"/>
      <c r="CQ18" s="157"/>
      <c r="CR18" s="157"/>
      <c r="CS18" s="158"/>
      <c r="CT18" s="153">
        <f t="shared" si="7"/>
        <v>200</v>
      </c>
      <c r="CU18" s="159" t="str">
        <f t="shared" si="7"/>
        <v>Financiers Amandes</v>
      </c>
      <c r="CV18" s="404">
        <f t="shared" si="29"/>
        <v>0</v>
      </c>
      <c r="CW18" s="405"/>
      <c r="CX18" s="160">
        <f t="shared" si="17"/>
        <v>0</v>
      </c>
      <c r="CY18" s="161">
        <f t="shared" si="18"/>
        <v>0</v>
      </c>
      <c r="CZ18" s="183"/>
      <c r="DA18" s="17"/>
      <c r="DB18" s="17"/>
      <c r="DC18" s="62">
        <f t="shared" si="30"/>
        <v>200</v>
      </c>
      <c r="DD18" s="154" t="str">
        <f t="shared" si="19"/>
        <v>Financiers Amandes</v>
      </c>
      <c r="DE18" s="155">
        <f t="shared" si="19"/>
        <v>10.199999999999999</v>
      </c>
      <c r="DF18" s="156"/>
      <c r="DG18" s="157"/>
      <c r="DH18" s="157"/>
      <c r="DI18" s="157"/>
      <c r="DJ18" s="157"/>
      <c r="DK18" s="157"/>
      <c r="DL18" s="157"/>
      <c r="DM18" s="157"/>
      <c r="DN18" s="157"/>
      <c r="DO18" s="157"/>
      <c r="DP18" s="403" t="str">
        <f t="shared" si="8"/>
        <v>Financiers Amandes</v>
      </c>
      <c r="DQ18" s="403"/>
      <c r="DR18" s="157"/>
      <c r="DS18" s="157"/>
      <c r="DT18" s="157"/>
      <c r="DU18" s="157"/>
      <c r="DV18" s="157"/>
      <c r="DW18" s="157"/>
      <c r="DX18" s="157"/>
      <c r="DY18" s="157"/>
      <c r="DZ18" s="157"/>
      <c r="EA18" s="158"/>
      <c r="EB18" s="153">
        <f t="shared" si="9"/>
        <v>200</v>
      </c>
      <c r="EC18" s="159" t="str">
        <f t="shared" si="9"/>
        <v>Financiers Amandes</v>
      </c>
      <c r="ED18" s="404">
        <f t="shared" si="31"/>
        <v>0</v>
      </c>
      <c r="EE18" s="405"/>
      <c r="EF18" s="160">
        <f t="shared" si="20"/>
        <v>0</v>
      </c>
      <c r="EG18" s="161">
        <f t="shared" si="21"/>
        <v>0</v>
      </c>
      <c r="EH18" s="183"/>
      <c r="EI18" s="17"/>
      <c r="EK18" s="62">
        <f t="shared" si="32"/>
        <v>200</v>
      </c>
      <c r="EL18" s="154" t="str">
        <f t="shared" si="22"/>
        <v>Financiers Amandes</v>
      </c>
      <c r="EM18" s="155">
        <f t="shared" si="22"/>
        <v>10.199999999999999</v>
      </c>
      <c r="EN18" s="156"/>
      <c r="EO18" s="157"/>
      <c r="EP18" s="157"/>
      <c r="EQ18" s="157"/>
      <c r="ER18" s="157"/>
      <c r="ES18" s="157"/>
      <c r="ET18" s="157"/>
      <c r="EU18" s="157"/>
      <c r="EV18" s="157"/>
      <c r="EW18" s="157"/>
      <c r="EX18" s="403" t="str">
        <f t="shared" si="10"/>
        <v>Financiers Amandes</v>
      </c>
      <c r="EY18" s="403"/>
      <c r="EZ18" s="157"/>
      <c r="FA18" s="157"/>
      <c r="FB18" s="157"/>
      <c r="FC18" s="157"/>
      <c r="FD18" s="157"/>
      <c r="FE18" s="157"/>
      <c r="FF18" s="157"/>
      <c r="FG18" s="157"/>
      <c r="FH18" s="157"/>
      <c r="FI18" s="158"/>
      <c r="FJ18" s="153">
        <f t="shared" si="11"/>
        <v>200</v>
      </c>
      <c r="FK18" s="159" t="str">
        <f t="shared" si="11"/>
        <v>Financiers Amandes</v>
      </c>
      <c r="FL18" s="404">
        <f t="shared" si="33"/>
        <v>0</v>
      </c>
      <c r="FM18" s="405"/>
      <c r="FN18" s="160">
        <f t="shared" si="23"/>
        <v>0</v>
      </c>
      <c r="FO18" s="161">
        <f t="shared" si="24"/>
        <v>0</v>
      </c>
      <c r="FP18" s="183"/>
      <c r="FQ18" s="17"/>
      <c r="FR18" s="17"/>
    </row>
    <row r="19" spans="4:174" ht="24" customHeight="1">
      <c r="D19" s="163">
        <v>210</v>
      </c>
      <c r="E19" s="164" t="s">
        <v>16</v>
      </c>
      <c r="F19" s="165">
        <f>'Cde conso. 1 à 100'!F19</f>
        <v>10.3</v>
      </c>
      <c r="G19" s="166"/>
      <c r="H19" s="167"/>
      <c r="I19" s="167"/>
      <c r="J19" s="167"/>
      <c r="K19" s="167"/>
      <c r="L19" s="167"/>
      <c r="M19" s="167"/>
      <c r="N19" s="167"/>
      <c r="O19" s="167"/>
      <c r="P19" s="167"/>
      <c r="Q19" s="435" t="str">
        <f t="shared" si="0"/>
        <v>Fondants Citron</v>
      </c>
      <c r="R19" s="435"/>
      <c r="S19" s="167"/>
      <c r="T19" s="167"/>
      <c r="U19" s="167"/>
      <c r="V19" s="167"/>
      <c r="W19" s="167"/>
      <c r="X19" s="167"/>
      <c r="Y19" s="167"/>
      <c r="Z19" s="167"/>
      <c r="AA19" s="167"/>
      <c r="AB19" s="168"/>
      <c r="AC19" s="163">
        <f t="shared" si="1"/>
        <v>210</v>
      </c>
      <c r="AD19" s="169" t="str">
        <f t="shared" si="1"/>
        <v>Fondants Citron</v>
      </c>
      <c r="AE19" s="436">
        <f t="shared" si="25"/>
        <v>0</v>
      </c>
      <c r="AF19" s="437"/>
      <c r="AG19" s="171">
        <f t="shared" si="12"/>
        <v>0</v>
      </c>
      <c r="AH19" s="172"/>
      <c r="AI19" s="17"/>
      <c r="AJ19" s="17"/>
      <c r="AL19" s="43">
        <f t="shared" si="26"/>
        <v>210</v>
      </c>
      <c r="AM19" s="127" t="str">
        <f t="shared" si="13"/>
        <v>Fondants Citron</v>
      </c>
      <c r="AN19" s="128">
        <f t="shared" si="13"/>
        <v>10.3</v>
      </c>
      <c r="AO19" s="129"/>
      <c r="AP19" s="130"/>
      <c r="AQ19" s="130"/>
      <c r="AR19" s="130"/>
      <c r="AS19" s="130"/>
      <c r="AT19" s="130"/>
      <c r="AU19" s="130"/>
      <c r="AV19" s="130"/>
      <c r="AW19" s="130"/>
      <c r="AX19" s="130"/>
      <c r="AY19" s="406" t="str">
        <f t="shared" si="3"/>
        <v>Fondants Citron</v>
      </c>
      <c r="AZ19" s="406"/>
      <c r="BA19" s="130"/>
      <c r="BB19" s="130"/>
      <c r="BC19" s="130"/>
      <c r="BD19" s="130"/>
      <c r="BE19" s="130"/>
      <c r="BF19" s="130"/>
      <c r="BG19" s="130"/>
      <c r="BH19" s="130"/>
      <c r="BI19" s="130"/>
      <c r="BJ19" s="131"/>
      <c r="BK19" s="80">
        <f t="shared" si="4"/>
        <v>210</v>
      </c>
      <c r="BL19" s="132" t="str">
        <f t="shared" si="4"/>
        <v>Fondants Citron</v>
      </c>
      <c r="BM19" s="407">
        <f t="shared" si="27"/>
        <v>0</v>
      </c>
      <c r="BN19" s="408"/>
      <c r="BO19" s="133">
        <f t="shared" si="14"/>
        <v>0</v>
      </c>
      <c r="BP19" s="134">
        <f t="shared" si="15"/>
        <v>0</v>
      </c>
      <c r="BQ19" s="81"/>
      <c r="BR19" s="17"/>
      <c r="BS19" s="17"/>
      <c r="BT19" s="17"/>
      <c r="BU19" s="43">
        <f t="shared" si="28"/>
        <v>210</v>
      </c>
      <c r="BV19" s="127" t="str">
        <f t="shared" si="16"/>
        <v>Fondants Citron</v>
      </c>
      <c r="BW19" s="128">
        <f t="shared" si="16"/>
        <v>10.3</v>
      </c>
      <c r="BX19" s="129"/>
      <c r="BY19" s="130"/>
      <c r="BZ19" s="130"/>
      <c r="CA19" s="130"/>
      <c r="CB19" s="130"/>
      <c r="CC19" s="130"/>
      <c r="CD19" s="130"/>
      <c r="CE19" s="130"/>
      <c r="CF19" s="130"/>
      <c r="CG19" s="130"/>
      <c r="CH19" s="406" t="str">
        <f t="shared" si="6"/>
        <v>Fondants Citron</v>
      </c>
      <c r="CI19" s="406"/>
      <c r="CJ19" s="130"/>
      <c r="CK19" s="130"/>
      <c r="CL19" s="130"/>
      <c r="CM19" s="130"/>
      <c r="CN19" s="130"/>
      <c r="CO19" s="130"/>
      <c r="CP19" s="130"/>
      <c r="CQ19" s="130"/>
      <c r="CR19" s="130"/>
      <c r="CS19" s="131"/>
      <c r="CT19" s="80">
        <f t="shared" si="7"/>
        <v>210</v>
      </c>
      <c r="CU19" s="132" t="str">
        <f t="shared" si="7"/>
        <v>Fondants Citron</v>
      </c>
      <c r="CV19" s="407">
        <f t="shared" si="29"/>
        <v>0</v>
      </c>
      <c r="CW19" s="408"/>
      <c r="CX19" s="133">
        <f t="shared" si="17"/>
        <v>0</v>
      </c>
      <c r="CY19" s="134">
        <f t="shared" si="18"/>
        <v>0</v>
      </c>
      <c r="CZ19" s="81"/>
      <c r="DA19" s="17"/>
      <c r="DB19" s="17"/>
      <c r="DC19" s="43">
        <f t="shared" si="30"/>
        <v>210</v>
      </c>
      <c r="DD19" s="127" t="str">
        <f t="shared" si="19"/>
        <v>Fondants Citron</v>
      </c>
      <c r="DE19" s="128">
        <f t="shared" si="19"/>
        <v>10.3</v>
      </c>
      <c r="DF19" s="129"/>
      <c r="DG19" s="130"/>
      <c r="DH19" s="130"/>
      <c r="DI19" s="130"/>
      <c r="DJ19" s="130"/>
      <c r="DK19" s="130"/>
      <c r="DL19" s="130"/>
      <c r="DM19" s="130"/>
      <c r="DN19" s="130"/>
      <c r="DO19" s="130"/>
      <c r="DP19" s="406" t="str">
        <f t="shared" si="8"/>
        <v>Fondants Citron</v>
      </c>
      <c r="DQ19" s="406"/>
      <c r="DR19" s="130"/>
      <c r="DS19" s="130"/>
      <c r="DT19" s="130"/>
      <c r="DU19" s="130"/>
      <c r="DV19" s="130"/>
      <c r="DW19" s="130"/>
      <c r="DX19" s="130"/>
      <c r="DY19" s="130"/>
      <c r="DZ19" s="130"/>
      <c r="EA19" s="131"/>
      <c r="EB19" s="80">
        <f t="shared" si="9"/>
        <v>210</v>
      </c>
      <c r="EC19" s="132" t="str">
        <f t="shared" si="9"/>
        <v>Fondants Citron</v>
      </c>
      <c r="ED19" s="407">
        <f t="shared" si="31"/>
        <v>0</v>
      </c>
      <c r="EE19" s="408"/>
      <c r="EF19" s="133">
        <f t="shared" si="20"/>
        <v>0</v>
      </c>
      <c r="EG19" s="134">
        <f t="shared" si="21"/>
        <v>0</v>
      </c>
      <c r="EH19" s="81"/>
      <c r="EI19" s="17"/>
      <c r="EK19" s="43">
        <f t="shared" si="32"/>
        <v>210</v>
      </c>
      <c r="EL19" s="127" t="str">
        <f t="shared" si="22"/>
        <v>Fondants Citron</v>
      </c>
      <c r="EM19" s="128">
        <f t="shared" si="22"/>
        <v>10.3</v>
      </c>
      <c r="EN19" s="129"/>
      <c r="EO19" s="130"/>
      <c r="EP19" s="130"/>
      <c r="EQ19" s="130"/>
      <c r="ER19" s="130"/>
      <c r="ES19" s="130"/>
      <c r="ET19" s="130"/>
      <c r="EU19" s="130"/>
      <c r="EV19" s="130"/>
      <c r="EW19" s="130"/>
      <c r="EX19" s="406" t="str">
        <f t="shared" si="10"/>
        <v>Fondants Citron</v>
      </c>
      <c r="EY19" s="406"/>
      <c r="EZ19" s="130"/>
      <c r="FA19" s="130"/>
      <c r="FB19" s="130"/>
      <c r="FC19" s="130"/>
      <c r="FD19" s="130"/>
      <c r="FE19" s="130"/>
      <c r="FF19" s="130"/>
      <c r="FG19" s="130"/>
      <c r="FH19" s="130"/>
      <c r="FI19" s="131"/>
      <c r="FJ19" s="80">
        <f t="shared" si="11"/>
        <v>210</v>
      </c>
      <c r="FK19" s="132" t="str">
        <f t="shared" si="11"/>
        <v>Fondants Citron</v>
      </c>
      <c r="FL19" s="407">
        <f t="shared" si="33"/>
        <v>0</v>
      </c>
      <c r="FM19" s="408"/>
      <c r="FN19" s="133">
        <f t="shared" si="23"/>
        <v>0</v>
      </c>
      <c r="FO19" s="134">
        <f t="shared" si="24"/>
        <v>0</v>
      </c>
      <c r="FP19" s="81"/>
      <c r="FQ19" s="17"/>
      <c r="FR19" s="17"/>
    </row>
    <row r="20" spans="4:174" ht="24" customHeight="1">
      <c r="D20" s="78">
        <v>220</v>
      </c>
      <c r="E20" s="100" t="s">
        <v>15</v>
      </c>
      <c r="F20" s="113">
        <f>'Cde conso. 1 à 100'!F20</f>
        <v>11.3</v>
      </c>
      <c r="G20" s="114"/>
      <c r="H20" s="104"/>
      <c r="I20" s="104"/>
      <c r="J20" s="104"/>
      <c r="K20" s="104"/>
      <c r="L20" s="104"/>
      <c r="M20" s="104"/>
      <c r="N20" s="104"/>
      <c r="O20" s="104"/>
      <c r="P20" s="104"/>
      <c r="Q20" s="426" t="str">
        <f t="shared" si="0"/>
        <v>Moelleux Chocolat</v>
      </c>
      <c r="R20" s="426"/>
      <c r="S20" s="104"/>
      <c r="T20" s="104"/>
      <c r="U20" s="104"/>
      <c r="V20" s="104"/>
      <c r="W20" s="104"/>
      <c r="X20" s="104"/>
      <c r="Y20" s="104"/>
      <c r="Z20" s="104"/>
      <c r="AA20" s="104"/>
      <c r="AB20" s="115"/>
      <c r="AC20" s="78">
        <f t="shared" si="1"/>
        <v>220</v>
      </c>
      <c r="AD20" s="100" t="str">
        <f t="shared" si="1"/>
        <v>Moelleux Chocolat</v>
      </c>
      <c r="AE20" s="413">
        <f t="shared" si="25"/>
        <v>0</v>
      </c>
      <c r="AF20" s="414"/>
      <c r="AG20" s="117">
        <f t="shared" si="12"/>
        <v>0</v>
      </c>
      <c r="AH20" s="118"/>
      <c r="AI20" s="17"/>
      <c r="AJ20" s="17"/>
      <c r="AL20" s="62">
        <f t="shared" si="26"/>
        <v>220</v>
      </c>
      <c r="AM20" s="111" t="str">
        <f t="shared" si="13"/>
        <v>Moelleux Chocolat</v>
      </c>
      <c r="AN20" s="101">
        <f t="shared" si="13"/>
        <v>11.3</v>
      </c>
      <c r="AO20" s="102"/>
      <c r="AP20" s="103"/>
      <c r="AQ20" s="103"/>
      <c r="AR20" s="103"/>
      <c r="AS20" s="103"/>
      <c r="AT20" s="103"/>
      <c r="AU20" s="103"/>
      <c r="AV20" s="103"/>
      <c r="AW20" s="103"/>
      <c r="AX20" s="103"/>
      <c r="AY20" s="396" t="str">
        <f t="shared" si="3"/>
        <v>Moelleux Chocolat</v>
      </c>
      <c r="AZ20" s="396"/>
      <c r="BA20" s="103"/>
      <c r="BB20" s="103"/>
      <c r="BC20" s="103"/>
      <c r="BD20" s="103"/>
      <c r="BE20" s="103"/>
      <c r="BF20" s="103"/>
      <c r="BG20" s="103"/>
      <c r="BH20" s="103"/>
      <c r="BI20" s="103"/>
      <c r="BJ20" s="105"/>
      <c r="BK20" s="62">
        <f t="shared" si="4"/>
        <v>220</v>
      </c>
      <c r="BL20" s="111" t="str">
        <f t="shared" si="4"/>
        <v>Moelleux Chocolat</v>
      </c>
      <c r="BM20" s="394">
        <f t="shared" si="27"/>
        <v>0</v>
      </c>
      <c r="BN20" s="395"/>
      <c r="BO20" s="107">
        <f t="shared" si="14"/>
        <v>0</v>
      </c>
      <c r="BP20" s="108">
        <f t="shared" si="15"/>
        <v>0</v>
      </c>
      <c r="BQ20" s="19"/>
      <c r="BR20" s="17"/>
      <c r="BS20" s="17"/>
      <c r="BT20" s="17"/>
      <c r="BU20" s="62">
        <f t="shared" si="28"/>
        <v>220</v>
      </c>
      <c r="BV20" s="111" t="str">
        <f t="shared" si="16"/>
        <v>Moelleux Chocolat</v>
      </c>
      <c r="BW20" s="101">
        <f t="shared" si="16"/>
        <v>11.3</v>
      </c>
      <c r="BX20" s="102"/>
      <c r="BY20" s="103"/>
      <c r="BZ20" s="103"/>
      <c r="CA20" s="103"/>
      <c r="CB20" s="103"/>
      <c r="CC20" s="103"/>
      <c r="CD20" s="103"/>
      <c r="CE20" s="103"/>
      <c r="CF20" s="103"/>
      <c r="CG20" s="103"/>
      <c r="CH20" s="396" t="str">
        <f t="shared" si="6"/>
        <v>Moelleux Chocolat</v>
      </c>
      <c r="CI20" s="396"/>
      <c r="CJ20" s="103"/>
      <c r="CK20" s="103"/>
      <c r="CL20" s="103"/>
      <c r="CM20" s="103"/>
      <c r="CN20" s="103"/>
      <c r="CO20" s="103"/>
      <c r="CP20" s="103"/>
      <c r="CQ20" s="103"/>
      <c r="CR20" s="103"/>
      <c r="CS20" s="105"/>
      <c r="CT20" s="62">
        <f t="shared" si="7"/>
        <v>220</v>
      </c>
      <c r="CU20" s="111" t="str">
        <f t="shared" si="7"/>
        <v>Moelleux Chocolat</v>
      </c>
      <c r="CV20" s="394">
        <f t="shared" si="29"/>
        <v>0</v>
      </c>
      <c r="CW20" s="395"/>
      <c r="CX20" s="107">
        <f t="shared" si="17"/>
        <v>0</v>
      </c>
      <c r="CY20" s="108">
        <f t="shared" si="18"/>
        <v>0</v>
      </c>
      <c r="CZ20" s="19"/>
      <c r="DA20" s="17"/>
      <c r="DB20" s="17"/>
      <c r="DC20" s="62">
        <f t="shared" si="30"/>
        <v>220</v>
      </c>
      <c r="DD20" s="111" t="str">
        <f t="shared" si="19"/>
        <v>Moelleux Chocolat</v>
      </c>
      <c r="DE20" s="101">
        <f t="shared" si="19"/>
        <v>11.3</v>
      </c>
      <c r="DF20" s="102"/>
      <c r="DG20" s="103"/>
      <c r="DH20" s="103"/>
      <c r="DI20" s="103"/>
      <c r="DJ20" s="103"/>
      <c r="DK20" s="103"/>
      <c r="DL20" s="103"/>
      <c r="DM20" s="103"/>
      <c r="DN20" s="103"/>
      <c r="DO20" s="103"/>
      <c r="DP20" s="396" t="str">
        <f t="shared" si="8"/>
        <v>Moelleux Chocolat</v>
      </c>
      <c r="DQ20" s="396"/>
      <c r="DR20" s="103"/>
      <c r="DS20" s="103"/>
      <c r="DT20" s="103"/>
      <c r="DU20" s="103"/>
      <c r="DV20" s="103"/>
      <c r="DW20" s="103"/>
      <c r="DX20" s="103"/>
      <c r="DY20" s="103"/>
      <c r="DZ20" s="103"/>
      <c r="EA20" s="105"/>
      <c r="EB20" s="62">
        <f t="shared" si="9"/>
        <v>220</v>
      </c>
      <c r="EC20" s="111" t="str">
        <f t="shared" si="9"/>
        <v>Moelleux Chocolat</v>
      </c>
      <c r="ED20" s="394">
        <f t="shared" si="31"/>
        <v>0</v>
      </c>
      <c r="EE20" s="395"/>
      <c r="EF20" s="107">
        <f t="shared" si="20"/>
        <v>0</v>
      </c>
      <c r="EG20" s="108">
        <f t="shared" si="21"/>
        <v>0</v>
      </c>
      <c r="EH20" s="19"/>
      <c r="EI20" s="17"/>
      <c r="EK20" s="62">
        <f t="shared" si="32"/>
        <v>220</v>
      </c>
      <c r="EL20" s="111" t="str">
        <f t="shared" si="22"/>
        <v>Moelleux Chocolat</v>
      </c>
      <c r="EM20" s="101">
        <f t="shared" si="22"/>
        <v>11.3</v>
      </c>
      <c r="EN20" s="102"/>
      <c r="EO20" s="103"/>
      <c r="EP20" s="103"/>
      <c r="EQ20" s="103"/>
      <c r="ER20" s="103"/>
      <c r="ES20" s="103"/>
      <c r="ET20" s="103"/>
      <c r="EU20" s="103"/>
      <c r="EV20" s="103"/>
      <c r="EW20" s="103"/>
      <c r="EX20" s="396" t="str">
        <f t="shared" si="10"/>
        <v>Moelleux Chocolat</v>
      </c>
      <c r="EY20" s="396"/>
      <c r="EZ20" s="103"/>
      <c r="FA20" s="103"/>
      <c r="FB20" s="103"/>
      <c r="FC20" s="103"/>
      <c r="FD20" s="103"/>
      <c r="FE20" s="103"/>
      <c r="FF20" s="103"/>
      <c r="FG20" s="103"/>
      <c r="FH20" s="103"/>
      <c r="FI20" s="105"/>
      <c r="FJ20" s="62">
        <f t="shared" si="11"/>
        <v>220</v>
      </c>
      <c r="FK20" s="111" t="str">
        <f t="shared" si="11"/>
        <v>Moelleux Chocolat</v>
      </c>
      <c r="FL20" s="394">
        <f t="shared" si="33"/>
        <v>0</v>
      </c>
      <c r="FM20" s="395"/>
      <c r="FN20" s="107">
        <f t="shared" si="23"/>
        <v>0</v>
      </c>
      <c r="FO20" s="108">
        <f t="shared" si="24"/>
        <v>0</v>
      </c>
      <c r="FP20" s="19"/>
      <c r="FQ20" s="17"/>
      <c r="FR20" s="17"/>
    </row>
    <row r="21" spans="4:174" ht="24" customHeight="1">
      <c r="D21" s="43">
        <v>230</v>
      </c>
      <c r="E21" s="92" t="s">
        <v>47</v>
      </c>
      <c r="F21" s="93">
        <f>'Cde conso. 1 à 100'!F21</f>
        <v>12.2</v>
      </c>
      <c r="G21" s="94"/>
      <c r="H21" s="95"/>
      <c r="I21" s="95"/>
      <c r="J21" s="95"/>
      <c r="K21" s="95"/>
      <c r="L21" s="95"/>
      <c r="M21" s="95"/>
      <c r="N21" s="95"/>
      <c r="O21" s="95"/>
      <c r="P21" s="95"/>
      <c r="Q21" s="393" t="str">
        <f t="shared" si="0"/>
        <v>Lingots Poire ChocoNoir</v>
      </c>
      <c r="R21" s="393"/>
      <c r="S21" s="95"/>
      <c r="T21" s="95"/>
      <c r="U21" s="95"/>
      <c r="V21" s="95"/>
      <c r="W21" s="95"/>
      <c r="X21" s="95"/>
      <c r="Y21" s="95"/>
      <c r="Z21" s="95"/>
      <c r="AA21" s="95"/>
      <c r="AB21" s="96"/>
      <c r="AC21" s="43">
        <f t="shared" si="1"/>
        <v>230</v>
      </c>
      <c r="AD21" s="97" t="str">
        <f t="shared" si="1"/>
        <v>Lingots Poire ChocoNoir</v>
      </c>
      <c r="AE21" s="385">
        <f t="shared" si="25"/>
        <v>0</v>
      </c>
      <c r="AF21" s="386"/>
      <c r="AG21" s="98">
        <f t="shared" si="12"/>
        <v>0</v>
      </c>
      <c r="AH21" s="99"/>
      <c r="AI21" s="17"/>
      <c r="AJ21" s="17"/>
      <c r="AL21" s="43">
        <f t="shared" si="26"/>
        <v>230</v>
      </c>
      <c r="AM21" s="92" t="str">
        <f t="shared" si="13"/>
        <v>Lingots Poire ChocoNoir</v>
      </c>
      <c r="AN21" s="93">
        <f t="shared" si="13"/>
        <v>12.2</v>
      </c>
      <c r="AO21" s="94"/>
      <c r="AP21" s="95"/>
      <c r="AQ21" s="95"/>
      <c r="AR21" s="95"/>
      <c r="AS21" s="95"/>
      <c r="AT21" s="95"/>
      <c r="AU21" s="95"/>
      <c r="AV21" s="95"/>
      <c r="AW21" s="95"/>
      <c r="AX21" s="95"/>
      <c r="AY21" s="393" t="str">
        <f t="shared" si="3"/>
        <v>Lingots Poire ChocoNoir</v>
      </c>
      <c r="AZ21" s="393"/>
      <c r="BA21" s="95"/>
      <c r="BB21" s="95"/>
      <c r="BC21" s="95"/>
      <c r="BD21" s="95"/>
      <c r="BE21" s="95"/>
      <c r="BF21" s="95"/>
      <c r="BG21" s="95"/>
      <c r="BH21" s="95"/>
      <c r="BI21" s="95"/>
      <c r="BJ21" s="96"/>
      <c r="BK21" s="43">
        <f t="shared" si="4"/>
        <v>230</v>
      </c>
      <c r="BL21" s="97" t="str">
        <f t="shared" si="4"/>
        <v>Lingots Poire ChocoNoir</v>
      </c>
      <c r="BM21" s="385">
        <f t="shared" si="27"/>
        <v>0</v>
      </c>
      <c r="BN21" s="386"/>
      <c r="BO21" s="110">
        <f t="shared" si="14"/>
        <v>0</v>
      </c>
      <c r="BP21" s="98">
        <f t="shared" si="15"/>
        <v>0</v>
      </c>
      <c r="BQ21" s="21"/>
      <c r="BR21" s="17"/>
      <c r="BS21" s="17"/>
      <c r="BT21" s="17"/>
      <c r="BU21" s="43">
        <f t="shared" si="28"/>
        <v>230</v>
      </c>
      <c r="BV21" s="92" t="str">
        <f t="shared" si="16"/>
        <v>Lingots Poire ChocoNoir</v>
      </c>
      <c r="BW21" s="93">
        <f t="shared" si="16"/>
        <v>12.2</v>
      </c>
      <c r="BX21" s="94"/>
      <c r="BY21" s="95"/>
      <c r="BZ21" s="95"/>
      <c r="CA21" s="95"/>
      <c r="CB21" s="95"/>
      <c r="CC21" s="95"/>
      <c r="CD21" s="95"/>
      <c r="CE21" s="95"/>
      <c r="CF21" s="95"/>
      <c r="CG21" s="95"/>
      <c r="CH21" s="393" t="str">
        <f t="shared" si="6"/>
        <v>Lingots Poire ChocoNoir</v>
      </c>
      <c r="CI21" s="393"/>
      <c r="CJ21" s="95"/>
      <c r="CK21" s="95"/>
      <c r="CL21" s="95"/>
      <c r="CM21" s="95"/>
      <c r="CN21" s="95"/>
      <c r="CO21" s="95"/>
      <c r="CP21" s="95"/>
      <c r="CQ21" s="95"/>
      <c r="CR21" s="95"/>
      <c r="CS21" s="96"/>
      <c r="CT21" s="43">
        <f t="shared" si="7"/>
        <v>230</v>
      </c>
      <c r="CU21" s="97" t="str">
        <f t="shared" si="7"/>
        <v>Lingots Poire ChocoNoir</v>
      </c>
      <c r="CV21" s="385">
        <f t="shared" si="29"/>
        <v>0</v>
      </c>
      <c r="CW21" s="386"/>
      <c r="CX21" s="110">
        <f t="shared" si="17"/>
        <v>0</v>
      </c>
      <c r="CY21" s="98">
        <f t="shared" si="18"/>
        <v>0</v>
      </c>
      <c r="CZ21" s="21"/>
      <c r="DA21" s="17"/>
      <c r="DB21" s="17"/>
      <c r="DC21" s="43">
        <f t="shared" si="30"/>
        <v>230</v>
      </c>
      <c r="DD21" s="92" t="str">
        <f t="shared" si="19"/>
        <v>Lingots Poire ChocoNoir</v>
      </c>
      <c r="DE21" s="93">
        <f t="shared" si="19"/>
        <v>12.2</v>
      </c>
      <c r="DF21" s="94"/>
      <c r="DG21" s="95"/>
      <c r="DH21" s="95"/>
      <c r="DI21" s="95"/>
      <c r="DJ21" s="95"/>
      <c r="DK21" s="95"/>
      <c r="DL21" s="95"/>
      <c r="DM21" s="95"/>
      <c r="DN21" s="95"/>
      <c r="DO21" s="95"/>
      <c r="DP21" s="393" t="str">
        <f t="shared" si="8"/>
        <v>Lingots Poire ChocoNoir</v>
      </c>
      <c r="DQ21" s="393"/>
      <c r="DR21" s="95"/>
      <c r="DS21" s="95"/>
      <c r="DT21" s="95"/>
      <c r="DU21" s="95"/>
      <c r="DV21" s="95"/>
      <c r="DW21" s="95"/>
      <c r="DX21" s="95"/>
      <c r="DY21" s="95"/>
      <c r="DZ21" s="95"/>
      <c r="EA21" s="96"/>
      <c r="EB21" s="43">
        <f t="shared" si="9"/>
        <v>230</v>
      </c>
      <c r="EC21" s="97" t="str">
        <f t="shared" si="9"/>
        <v>Lingots Poire ChocoNoir</v>
      </c>
      <c r="ED21" s="385">
        <f t="shared" si="31"/>
        <v>0</v>
      </c>
      <c r="EE21" s="386"/>
      <c r="EF21" s="110">
        <f t="shared" si="20"/>
        <v>0</v>
      </c>
      <c r="EG21" s="98">
        <f t="shared" si="21"/>
        <v>0</v>
      </c>
      <c r="EH21" s="21"/>
      <c r="EI21" s="17"/>
      <c r="EK21" s="43">
        <f t="shared" si="32"/>
        <v>230</v>
      </c>
      <c r="EL21" s="92" t="str">
        <f t="shared" si="22"/>
        <v>Lingots Poire ChocoNoir</v>
      </c>
      <c r="EM21" s="93">
        <f t="shared" si="22"/>
        <v>12.2</v>
      </c>
      <c r="EN21" s="94"/>
      <c r="EO21" s="95"/>
      <c r="EP21" s="95"/>
      <c r="EQ21" s="95"/>
      <c r="ER21" s="95"/>
      <c r="ES21" s="95"/>
      <c r="ET21" s="95"/>
      <c r="EU21" s="95"/>
      <c r="EV21" s="95"/>
      <c r="EW21" s="95"/>
      <c r="EX21" s="393" t="str">
        <f t="shared" si="10"/>
        <v>Lingots Poire ChocoNoir</v>
      </c>
      <c r="EY21" s="393"/>
      <c r="EZ21" s="95"/>
      <c r="FA21" s="95"/>
      <c r="FB21" s="95"/>
      <c r="FC21" s="95"/>
      <c r="FD21" s="95"/>
      <c r="FE21" s="95"/>
      <c r="FF21" s="95"/>
      <c r="FG21" s="95"/>
      <c r="FH21" s="95"/>
      <c r="FI21" s="96"/>
      <c r="FJ21" s="43">
        <f t="shared" si="11"/>
        <v>230</v>
      </c>
      <c r="FK21" s="97" t="str">
        <f t="shared" si="11"/>
        <v>Lingots Poire ChocoNoir</v>
      </c>
      <c r="FL21" s="385">
        <f t="shared" si="33"/>
        <v>0</v>
      </c>
      <c r="FM21" s="386"/>
      <c r="FN21" s="110">
        <f t="shared" si="23"/>
        <v>0</v>
      </c>
      <c r="FO21" s="98">
        <f t="shared" si="24"/>
        <v>0</v>
      </c>
      <c r="FP21" s="21"/>
      <c r="FQ21" s="17"/>
      <c r="FR21" s="17"/>
    </row>
    <row r="22" spans="4:174" ht="24" customHeight="1">
      <c r="D22" s="62">
        <v>240</v>
      </c>
      <c r="E22" s="111" t="s">
        <v>48</v>
      </c>
      <c r="F22" s="101">
        <f>'Cde conso. 1 à 100'!F22</f>
        <v>11</v>
      </c>
      <c r="G22" s="102"/>
      <c r="H22" s="103"/>
      <c r="I22" s="103"/>
      <c r="J22" s="103"/>
      <c r="K22" s="103"/>
      <c r="L22" s="103"/>
      <c r="M22" s="103"/>
      <c r="N22" s="103"/>
      <c r="O22" s="103"/>
      <c r="P22" s="103"/>
      <c r="Q22" s="396" t="str">
        <f t="shared" si="0"/>
        <v>Génois</v>
      </c>
      <c r="R22" s="396"/>
      <c r="S22" s="103"/>
      <c r="T22" s="103"/>
      <c r="U22" s="103"/>
      <c r="V22" s="103"/>
      <c r="W22" s="103"/>
      <c r="X22" s="103"/>
      <c r="Y22" s="103"/>
      <c r="Z22" s="103"/>
      <c r="AA22" s="103"/>
      <c r="AB22" s="105"/>
      <c r="AC22" s="62">
        <f t="shared" si="1"/>
        <v>240</v>
      </c>
      <c r="AD22" s="112" t="str">
        <f t="shared" si="1"/>
        <v>Génois</v>
      </c>
      <c r="AE22" s="394">
        <f t="shared" si="25"/>
        <v>0</v>
      </c>
      <c r="AF22" s="395"/>
      <c r="AG22" s="108">
        <f t="shared" si="12"/>
        <v>0</v>
      </c>
      <c r="AH22" s="109"/>
      <c r="AI22" s="17"/>
      <c r="AJ22" s="17"/>
      <c r="AL22" s="62">
        <f t="shared" si="26"/>
        <v>240</v>
      </c>
      <c r="AM22" s="111" t="str">
        <f t="shared" si="13"/>
        <v>Génois</v>
      </c>
      <c r="AN22" s="101">
        <f t="shared" si="13"/>
        <v>11</v>
      </c>
      <c r="AO22" s="102"/>
      <c r="AP22" s="103"/>
      <c r="AQ22" s="103"/>
      <c r="AR22" s="103"/>
      <c r="AS22" s="103"/>
      <c r="AT22" s="103"/>
      <c r="AU22" s="103"/>
      <c r="AV22" s="103"/>
      <c r="AW22" s="103"/>
      <c r="AX22" s="103"/>
      <c r="AY22" s="396" t="str">
        <f t="shared" si="3"/>
        <v>Génois</v>
      </c>
      <c r="AZ22" s="396"/>
      <c r="BA22" s="103"/>
      <c r="BB22" s="103"/>
      <c r="BC22" s="103"/>
      <c r="BD22" s="103"/>
      <c r="BE22" s="103"/>
      <c r="BF22" s="103"/>
      <c r="BG22" s="103"/>
      <c r="BH22" s="103"/>
      <c r="BI22" s="103"/>
      <c r="BJ22" s="105"/>
      <c r="BK22" s="62">
        <f t="shared" si="4"/>
        <v>240</v>
      </c>
      <c r="BL22" s="112" t="str">
        <f t="shared" si="4"/>
        <v>Génois</v>
      </c>
      <c r="BM22" s="394">
        <f t="shared" si="27"/>
        <v>0</v>
      </c>
      <c r="BN22" s="395"/>
      <c r="BO22" s="107">
        <f t="shared" si="14"/>
        <v>0</v>
      </c>
      <c r="BP22" s="108">
        <f t="shared" si="15"/>
        <v>0</v>
      </c>
      <c r="BQ22" s="19"/>
      <c r="BR22" s="17"/>
      <c r="BS22" s="17"/>
      <c r="BT22" s="17"/>
      <c r="BU22" s="62">
        <f t="shared" si="28"/>
        <v>240</v>
      </c>
      <c r="BV22" s="111" t="str">
        <f t="shared" si="16"/>
        <v>Génois</v>
      </c>
      <c r="BW22" s="101">
        <f t="shared" si="16"/>
        <v>11</v>
      </c>
      <c r="BX22" s="102"/>
      <c r="BY22" s="103"/>
      <c r="BZ22" s="103"/>
      <c r="CA22" s="103"/>
      <c r="CB22" s="103"/>
      <c r="CC22" s="103"/>
      <c r="CD22" s="103"/>
      <c r="CE22" s="103"/>
      <c r="CF22" s="103"/>
      <c r="CG22" s="103"/>
      <c r="CH22" s="396" t="str">
        <f t="shared" si="6"/>
        <v>Génois</v>
      </c>
      <c r="CI22" s="396"/>
      <c r="CJ22" s="103"/>
      <c r="CK22" s="103"/>
      <c r="CL22" s="103"/>
      <c r="CM22" s="103"/>
      <c r="CN22" s="103"/>
      <c r="CO22" s="103"/>
      <c r="CP22" s="103"/>
      <c r="CQ22" s="103"/>
      <c r="CR22" s="103"/>
      <c r="CS22" s="105"/>
      <c r="CT22" s="62">
        <f t="shared" si="7"/>
        <v>240</v>
      </c>
      <c r="CU22" s="112" t="str">
        <f t="shared" si="7"/>
        <v>Génois</v>
      </c>
      <c r="CV22" s="394">
        <f t="shared" si="29"/>
        <v>0</v>
      </c>
      <c r="CW22" s="395"/>
      <c r="CX22" s="107">
        <f t="shared" si="17"/>
        <v>0</v>
      </c>
      <c r="CY22" s="108">
        <f t="shared" si="18"/>
        <v>0</v>
      </c>
      <c r="CZ22" s="19"/>
      <c r="DA22" s="17"/>
      <c r="DB22" s="17"/>
      <c r="DC22" s="62">
        <f t="shared" si="30"/>
        <v>240</v>
      </c>
      <c r="DD22" s="111" t="str">
        <f t="shared" si="19"/>
        <v>Génois</v>
      </c>
      <c r="DE22" s="101">
        <f t="shared" si="19"/>
        <v>11</v>
      </c>
      <c r="DF22" s="102"/>
      <c r="DG22" s="103"/>
      <c r="DH22" s="103"/>
      <c r="DI22" s="103"/>
      <c r="DJ22" s="103"/>
      <c r="DK22" s="103"/>
      <c r="DL22" s="103"/>
      <c r="DM22" s="103"/>
      <c r="DN22" s="103"/>
      <c r="DO22" s="103"/>
      <c r="DP22" s="396" t="str">
        <f t="shared" si="8"/>
        <v>Génois</v>
      </c>
      <c r="DQ22" s="396"/>
      <c r="DR22" s="103"/>
      <c r="DS22" s="103"/>
      <c r="DT22" s="103"/>
      <c r="DU22" s="103"/>
      <c r="DV22" s="103"/>
      <c r="DW22" s="103"/>
      <c r="DX22" s="103"/>
      <c r="DY22" s="103"/>
      <c r="DZ22" s="103"/>
      <c r="EA22" s="105"/>
      <c r="EB22" s="62">
        <f t="shared" si="9"/>
        <v>240</v>
      </c>
      <c r="EC22" s="112" t="str">
        <f t="shared" si="9"/>
        <v>Génois</v>
      </c>
      <c r="ED22" s="394">
        <f t="shared" si="31"/>
        <v>0</v>
      </c>
      <c r="EE22" s="395"/>
      <c r="EF22" s="107">
        <f t="shared" si="20"/>
        <v>0</v>
      </c>
      <c r="EG22" s="108">
        <f t="shared" si="21"/>
        <v>0</v>
      </c>
      <c r="EH22" s="19"/>
      <c r="EI22" s="17"/>
      <c r="EK22" s="62">
        <f t="shared" si="32"/>
        <v>240</v>
      </c>
      <c r="EL22" s="111" t="str">
        <f t="shared" si="22"/>
        <v>Génois</v>
      </c>
      <c r="EM22" s="101">
        <f t="shared" si="22"/>
        <v>11</v>
      </c>
      <c r="EN22" s="102"/>
      <c r="EO22" s="103"/>
      <c r="EP22" s="103"/>
      <c r="EQ22" s="103"/>
      <c r="ER22" s="103"/>
      <c r="ES22" s="103"/>
      <c r="ET22" s="103"/>
      <c r="EU22" s="103"/>
      <c r="EV22" s="103"/>
      <c r="EW22" s="103"/>
      <c r="EX22" s="396" t="str">
        <f t="shared" si="10"/>
        <v>Génois</v>
      </c>
      <c r="EY22" s="396"/>
      <c r="EZ22" s="103"/>
      <c r="FA22" s="103"/>
      <c r="FB22" s="103"/>
      <c r="FC22" s="103"/>
      <c r="FD22" s="103"/>
      <c r="FE22" s="103"/>
      <c r="FF22" s="103"/>
      <c r="FG22" s="103"/>
      <c r="FH22" s="103"/>
      <c r="FI22" s="105"/>
      <c r="FJ22" s="62">
        <f t="shared" si="11"/>
        <v>240</v>
      </c>
      <c r="FK22" s="112" t="str">
        <f t="shared" si="11"/>
        <v>Génois</v>
      </c>
      <c r="FL22" s="394">
        <f t="shared" si="33"/>
        <v>0</v>
      </c>
      <c r="FM22" s="395"/>
      <c r="FN22" s="107">
        <f t="shared" si="23"/>
        <v>0</v>
      </c>
      <c r="FO22" s="108">
        <f t="shared" si="24"/>
        <v>0</v>
      </c>
      <c r="FP22" s="19"/>
      <c r="FQ22" s="17"/>
      <c r="FR22" s="17"/>
    </row>
    <row r="23" spans="4:174" ht="24" customHeight="1">
      <c r="D23" s="173">
        <v>250</v>
      </c>
      <c r="E23" s="174" t="s">
        <v>49</v>
      </c>
      <c r="F23" s="175">
        <f>'Cde conso. 1 à 100'!F23</f>
        <v>8.4</v>
      </c>
      <c r="G23" s="176"/>
      <c r="H23" s="177"/>
      <c r="I23" s="177"/>
      <c r="J23" s="177"/>
      <c r="K23" s="177"/>
      <c r="L23" s="177"/>
      <c r="M23" s="177"/>
      <c r="N23" s="177"/>
      <c r="O23" s="177"/>
      <c r="P23" s="177"/>
      <c r="Q23" s="409" t="str">
        <f t="shared" si="0"/>
        <v>Cakes Fruits</v>
      </c>
      <c r="R23" s="409"/>
      <c r="S23" s="177"/>
      <c r="T23" s="177"/>
      <c r="U23" s="177"/>
      <c r="V23" s="177"/>
      <c r="W23" s="177"/>
      <c r="X23" s="177"/>
      <c r="Y23" s="177"/>
      <c r="Z23" s="177"/>
      <c r="AA23" s="177"/>
      <c r="AB23" s="178"/>
      <c r="AC23" s="173">
        <f t="shared" si="1"/>
        <v>250</v>
      </c>
      <c r="AD23" s="179" t="str">
        <f t="shared" si="1"/>
        <v>Cakes Fruits</v>
      </c>
      <c r="AE23" s="410">
        <f t="shared" si="25"/>
        <v>0</v>
      </c>
      <c r="AF23" s="411"/>
      <c r="AG23" s="181">
        <f t="shared" si="12"/>
        <v>0</v>
      </c>
      <c r="AH23" s="182"/>
      <c r="AI23" s="17"/>
      <c r="AJ23" s="17"/>
      <c r="AL23" s="43">
        <f t="shared" si="26"/>
        <v>250</v>
      </c>
      <c r="AM23" s="174" t="str">
        <f t="shared" si="13"/>
        <v>Cakes Fruits</v>
      </c>
      <c r="AN23" s="175">
        <f t="shared" si="13"/>
        <v>8.4</v>
      </c>
      <c r="AO23" s="176"/>
      <c r="AP23" s="177"/>
      <c r="AQ23" s="177"/>
      <c r="AR23" s="177"/>
      <c r="AS23" s="177"/>
      <c r="AT23" s="177"/>
      <c r="AU23" s="177"/>
      <c r="AV23" s="177"/>
      <c r="AW23" s="177"/>
      <c r="AX23" s="177"/>
      <c r="AY23" s="409" t="str">
        <f t="shared" si="3"/>
        <v>Cakes Fruits</v>
      </c>
      <c r="AZ23" s="409"/>
      <c r="BA23" s="177"/>
      <c r="BB23" s="177"/>
      <c r="BC23" s="177"/>
      <c r="BD23" s="177"/>
      <c r="BE23" s="177"/>
      <c r="BF23" s="177"/>
      <c r="BG23" s="177"/>
      <c r="BH23" s="177"/>
      <c r="BI23" s="177"/>
      <c r="BJ23" s="178"/>
      <c r="BK23" s="173">
        <f t="shared" si="4"/>
        <v>250</v>
      </c>
      <c r="BL23" s="179" t="str">
        <f t="shared" si="4"/>
        <v>Cakes Fruits</v>
      </c>
      <c r="BM23" s="410">
        <f t="shared" si="27"/>
        <v>0</v>
      </c>
      <c r="BN23" s="411"/>
      <c r="BO23" s="180">
        <f t="shared" si="14"/>
        <v>0</v>
      </c>
      <c r="BP23" s="181">
        <f t="shared" si="15"/>
        <v>0</v>
      </c>
      <c r="BQ23" s="185"/>
      <c r="BR23" s="17"/>
      <c r="BS23" s="17"/>
      <c r="BT23" s="17"/>
      <c r="BU23" s="43">
        <f t="shared" si="28"/>
        <v>250</v>
      </c>
      <c r="BV23" s="174" t="str">
        <f t="shared" si="16"/>
        <v>Cakes Fruits</v>
      </c>
      <c r="BW23" s="175">
        <f t="shared" si="16"/>
        <v>8.4</v>
      </c>
      <c r="BX23" s="176"/>
      <c r="BY23" s="177"/>
      <c r="BZ23" s="177"/>
      <c r="CA23" s="177"/>
      <c r="CB23" s="177"/>
      <c r="CC23" s="177"/>
      <c r="CD23" s="177"/>
      <c r="CE23" s="177"/>
      <c r="CF23" s="177"/>
      <c r="CG23" s="177"/>
      <c r="CH23" s="409" t="str">
        <f t="shared" si="6"/>
        <v>Cakes Fruits</v>
      </c>
      <c r="CI23" s="409"/>
      <c r="CJ23" s="177"/>
      <c r="CK23" s="177"/>
      <c r="CL23" s="177"/>
      <c r="CM23" s="177"/>
      <c r="CN23" s="177"/>
      <c r="CO23" s="177"/>
      <c r="CP23" s="177"/>
      <c r="CQ23" s="177"/>
      <c r="CR23" s="177"/>
      <c r="CS23" s="178"/>
      <c r="CT23" s="173">
        <f t="shared" si="7"/>
        <v>250</v>
      </c>
      <c r="CU23" s="179" t="str">
        <f t="shared" si="7"/>
        <v>Cakes Fruits</v>
      </c>
      <c r="CV23" s="410">
        <f t="shared" si="29"/>
        <v>0</v>
      </c>
      <c r="CW23" s="411"/>
      <c r="CX23" s="180">
        <f t="shared" si="17"/>
        <v>0</v>
      </c>
      <c r="CY23" s="181">
        <f t="shared" si="18"/>
        <v>0</v>
      </c>
      <c r="CZ23" s="185"/>
      <c r="DA23" s="17"/>
      <c r="DB23" s="17"/>
      <c r="DC23" s="43">
        <f t="shared" si="30"/>
        <v>250</v>
      </c>
      <c r="DD23" s="174" t="str">
        <f t="shared" si="19"/>
        <v>Cakes Fruits</v>
      </c>
      <c r="DE23" s="175">
        <f t="shared" si="19"/>
        <v>8.4</v>
      </c>
      <c r="DF23" s="176"/>
      <c r="DG23" s="177"/>
      <c r="DH23" s="177"/>
      <c r="DI23" s="177"/>
      <c r="DJ23" s="177"/>
      <c r="DK23" s="177"/>
      <c r="DL23" s="177"/>
      <c r="DM23" s="177"/>
      <c r="DN23" s="177"/>
      <c r="DO23" s="177"/>
      <c r="DP23" s="409" t="str">
        <f t="shared" si="8"/>
        <v>Cakes Fruits</v>
      </c>
      <c r="DQ23" s="409"/>
      <c r="DR23" s="177"/>
      <c r="DS23" s="177"/>
      <c r="DT23" s="177"/>
      <c r="DU23" s="177"/>
      <c r="DV23" s="177"/>
      <c r="DW23" s="177"/>
      <c r="DX23" s="177"/>
      <c r="DY23" s="177"/>
      <c r="DZ23" s="177"/>
      <c r="EA23" s="178"/>
      <c r="EB23" s="173">
        <f t="shared" si="9"/>
        <v>250</v>
      </c>
      <c r="EC23" s="179" t="str">
        <f t="shared" si="9"/>
        <v>Cakes Fruits</v>
      </c>
      <c r="ED23" s="410">
        <f t="shared" si="31"/>
        <v>0</v>
      </c>
      <c r="EE23" s="411"/>
      <c r="EF23" s="180">
        <f t="shared" si="20"/>
        <v>0</v>
      </c>
      <c r="EG23" s="181">
        <f t="shared" si="21"/>
        <v>0</v>
      </c>
      <c r="EH23" s="185"/>
      <c r="EI23" s="17"/>
      <c r="EK23" s="43">
        <f t="shared" si="32"/>
        <v>250</v>
      </c>
      <c r="EL23" s="174" t="str">
        <f t="shared" si="22"/>
        <v>Cakes Fruits</v>
      </c>
      <c r="EM23" s="175">
        <f t="shared" si="22"/>
        <v>8.4</v>
      </c>
      <c r="EN23" s="176"/>
      <c r="EO23" s="177"/>
      <c r="EP23" s="177"/>
      <c r="EQ23" s="177"/>
      <c r="ER23" s="177"/>
      <c r="ES23" s="177"/>
      <c r="ET23" s="177"/>
      <c r="EU23" s="177"/>
      <c r="EV23" s="177"/>
      <c r="EW23" s="177"/>
      <c r="EX23" s="409" t="str">
        <f t="shared" si="10"/>
        <v>Cakes Fruits</v>
      </c>
      <c r="EY23" s="409"/>
      <c r="EZ23" s="177"/>
      <c r="FA23" s="177"/>
      <c r="FB23" s="177"/>
      <c r="FC23" s="177"/>
      <c r="FD23" s="177"/>
      <c r="FE23" s="177"/>
      <c r="FF23" s="177"/>
      <c r="FG23" s="177"/>
      <c r="FH23" s="177"/>
      <c r="FI23" s="178"/>
      <c r="FJ23" s="173">
        <f t="shared" si="11"/>
        <v>250</v>
      </c>
      <c r="FK23" s="179" t="str">
        <f t="shared" si="11"/>
        <v>Cakes Fruits</v>
      </c>
      <c r="FL23" s="410">
        <f t="shared" si="33"/>
        <v>0</v>
      </c>
      <c r="FM23" s="411"/>
      <c r="FN23" s="180">
        <f t="shared" si="23"/>
        <v>0</v>
      </c>
      <c r="FO23" s="181">
        <f t="shared" si="24"/>
        <v>0</v>
      </c>
      <c r="FP23" s="185"/>
      <c r="FQ23" s="17"/>
      <c r="FR23" s="17"/>
    </row>
    <row r="24" spans="4:174" s="223" customFormat="1" ht="24" customHeight="1">
      <c r="D24" s="233">
        <v>305</v>
      </c>
      <c r="E24" s="234" t="s">
        <v>109</v>
      </c>
      <c r="F24" s="266">
        <f>'Cde conso. 1 à 100'!F24</f>
        <v>8.6</v>
      </c>
      <c r="G24" s="235"/>
      <c r="H24" s="236"/>
      <c r="I24" s="236"/>
      <c r="J24" s="236"/>
      <c r="K24" s="236"/>
      <c r="L24" s="236"/>
      <c r="M24" s="236"/>
      <c r="N24" s="236"/>
      <c r="O24" s="236"/>
      <c r="P24" s="236"/>
      <c r="Q24" s="434" t="str">
        <f t="shared" si="0"/>
        <v>Bijou Abricot</v>
      </c>
      <c r="R24" s="434"/>
      <c r="S24" s="236"/>
      <c r="T24" s="236"/>
      <c r="U24" s="236"/>
      <c r="V24" s="236"/>
      <c r="W24" s="236"/>
      <c r="X24" s="236"/>
      <c r="Y24" s="236"/>
      <c r="Z24" s="236"/>
      <c r="AA24" s="236"/>
      <c r="AB24" s="237"/>
      <c r="AC24" s="233">
        <f t="shared" si="1"/>
        <v>305</v>
      </c>
      <c r="AD24" s="238" t="str">
        <f t="shared" si="1"/>
        <v>Bijou Abricot</v>
      </c>
      <c r="AE24" s="432">
        <f t="shared" si="25"/>
        <v>0</v>
      </c>
      <c r="AF24" s="433"/>
      <c r="AG24" s="239">
        <f t="shared" si="12"/>
        <v>0</v>
      </c>
      <c r="AH24" s="240"/>
      <c r="AI24" s="222"/>
      <c r="AJ24" s="222"/>
      <c r="AL24" s="249">
        <f t="shared" si="26"/>
        <v>305</v>
      </c>
      <c r="AM24" s="234" t="str">
        <f t="shared" si="13"/>
        <v>Bijou Abricot</v>
      </c>
      <c r="AN24" s="266">
        <f t="shared" si="13"/>
        <v>8.6</v>
      </c>
      <c r="AO24" s="235"/>
      <c r="AP24" s="236"/>
      <c r="AQ24" s="236"/>
      <c r="AR24" s="236"/>
      <c r="AS24" s="236"/>
      <c r="AT24" s="236"/>
      <c r="AU24" s="236"/>
      <c r="AV24" s="236"/>
      <c r="AW24" s="236"/>
      <c r="AX24" s="236"/>
      <c r="AY24" s="434" t="str">
        <f t="shared" si="3"/>
        <v>Bijou Abricot</v>
      </c>
      <c r="AZ24" s="434"/>
      <c r="BA24" s="236"/>
      <c r="BB24" s="236"/>
      <c r="BC24" s="236"/>
      <c r="BD24" s="236"/>
      <c r="BE24" s="236"/>
      <c r="BF24" s="236"/>
      <c r="BG24" s="236"/>
      <c r="BH24" s="236"/>
      <c r="BI24" s="236"/>
      <c r="BJ24" s="237"/>
      <c r="BK24" s="233">
        <f t="shared" si="4"/>
        <v>305</v>
      </c>
      <c r="BL24" s="238" t="str">
        <f t="shared" si="4"/>
        <v>Bijou Abricot</v>
      </c>
      <c r="BM24" s="432">
        <f t="shared" si="27"/>
        <v>0</v>
      </c>
      <c r="BN24" s="433"/>
      <c r="BO24" s="267">
        <f t="shared" si="14"/>
        <v>0</v>
      </c>
      <c r="BP24" s="268">
        <f t="shared" si="15"/>
        <v>0</v>
      </c>
      <c r="BQ24" s="240"/>
      <c r="BR24" s="222"/>
      <c r="BS24" s="222"/>
      <c r="BT24" s="222"/>
      <c r="BU24" s="249">
        <f t="shared" si="28"/>
        <v>305</v>
      </c>
      <c r="BV24" s="242" t="str">
        <f t="shared" si="16"/>
        <v>Bijou Abricot</v>
      </c>
      <c r="BW24" s="113">
        <f t="shared" si="16"/>
        <v>8.6</v>
      </c>
      <c r="BX24" s="243"/>
      <c r="BY24" s="244"/>
      <c r="BZ24" s="244"/>
      <c r="CA24" s="244"/>
      <c r="CB24" s="244"/>
      <c r="CC24" s="244"/>
      <c r="CD24" s="244"/>
      <c r="CE24" s="244"/>
      <c r="CF24" s="244"/>
      <c r="CG24" s="244"/>
      <c r="CH24" s="412" t="str">
        <f t="shared" si="6"/>
        <v>Bijou Abricot</v>
      </c>
      <c r="CI24" s="412"/>
      <c r="CJ24" s="244"/>
      <c r="CK24" s="244"/>
      <c r="CL24" s="244"/>
      <c r="CM24" s="244"/>
      <c r="CN24" s="244"/>
      <c r="CO24" s="244"/>
      <c r="CP24" s="244"/>
      <c r="CQ24" s="244"/>
      <c r="CR24" s="244"/>
      <c r="CS24" s="245"/>
      <c r="CT24" s="241">
        <f t="shared" si="7"/>
        <v>305</v>
      </c>
      <c r="CU24" s="246" t="str">
        <f t="shared" si="7"/>
        <v>Bijou Abricot</v>
      </c>
      <c r="CV24" s="413">
        <f t="shared" si="29"/>
        <v>0</v>
      </c>
      <c r="CW24" s="414"/>
      <c r="CX24" s="116">
        <f t="shared" si="17"/>
        <v>0</v>
      </c>
      <c r="CY24" s="117">
        <f t="shared" si="18"/>
        <v>0</v>
      </c>
      <c r="CZ24" s="248"/>
      <c r="DA24" s="222"/>
      <c r="DB24" s="222"/>
      <c r="DC24" s="249">
        <f t="shared" si="30"/>
        <v>305</v>
      </c>
      <c r="DD24" s="242" t="str">
        <f t="shared" si="19"/>
        <v>Bijou Abricot</v>
      </c>
      <c r="DE24" s="113">
        <f t="shared" si="19"/>
        <v>8.6</v>
      </c>
      <c r="DF24" s="243"/>
      <c r="DG24" s="244"/>
      <c r="DH24" s="244"/>
      <c r="DI24" s="244"/>
      <c r="DJ24" s="244"/>
      <c r="DK24" s="244"/>
      <c r="DL24" s="244"/>
      <c r="DM24" s="244"/>
      <c r="DN24" s="244"/>
      <c r="DO24" s="244"/>
      <c r="DP24" s="412" t="str">
        <f t="shared" si="8"/>
        <v>Bijou Abricot</v>
      </c>
      <c r="DQ24" s="412"/>
      <c r="DR24" s="244"/>
      <c r="DS24" s="244"/>
      <c r="DT24" s="244"/>
      <c r="DU24" s="244"/>
      <c r="DV24" s="244"/>
      <c r="DW24" s="244"/>
      <c r="DX24" s="244"/>
      <c r="DY24" s="244"/>
      <c r="DZ24" s="244"/>
      <c r="EA24" s="245"/>
      <c r="EB24" s="241">
        <f t="shared" si="9"/>
        <v>305</v>
      </c>
      <c r="EC24" s="246" t="str">
        <f t="shared" si="9"/>
        <v>Bijou Abricot</v>
      </c>
      <c r="ED24" s="480">
        <f t="shared" si="31"/>
        <v>0</v>
      </c>
      <c r="EE24" s="481"/>
      <c r="EF24" s="247">
        <f t="shared" si="20"/>
        <v>0</v>
      </c>
      <c r="EG24" s="117">
        <f t="shared" si="21"/>
        <v>0</v>
      </c>
      <c r="EH24" s="248"/>
      <c r="EI24" s="222"/>
      <c r="EK24" s="249">
        <f t="shared" si="32"/>
        <v>305</v>
      </c>
      <c r="EL24" s="242" t="str">
        <f t="shared" si="22"/>
        <v>Bijou Abricot</v>
      </c>
      <c r="EM24" s="113">
        <f t="shared" si="22"/>
        <v>8.6</v>
      </c>
      <c r="EN24" s="243"/>
      <c r="EO24" s="244"/>
      <c r="EP24" s="244"/>
      <c r="EQ24" s="244"/>
      <c r="ER24" s="244"/>
      <c r="ES24" s="244"/>
      <c r="ET24" s="244"/>
      <c r="EU24" s="244"/>
      <c r="EV24" s="244"/>
      <c r="EW24" s="244"/>
      <c r="EX24" s="412" t="str">
        <f t="shared" si="10"/>
        <v>Bijou Abricot</v>
      </c>
      <c r="EY24" s="412"/>
      <c r="EZ24" s="244"/>
      <c r="FA24" s="244"/>
      <c r="FB24" s="244"/>
      <c r="FC24" s="244"/>
      <c r="FD24" s="244"/>
      <c r="FE24" s="244"/>
      <c r="FF24" s="244"/>
      <c r="FG24" s="244"/>
      <c r="FH24" s="244"/>
      <c r="FI24" s="245"/>
      <c r="FJ24" s="241">
        <f t="shared" si="11"/>
        <v>305</v>
      </c>
      <c r="FK24" s="246" t="str">
        <f t="shared" si="11"/>
        <v>Bijou Abricot</v>
      </c>
      <c r="FL24" s="413">
        <f t="shared" si="33"/>
        <v>0</v>
      </c>
      <c r="FM24" s="414"/>
      <c r="FN24" s="116">
        <f t="shared" si="23"/>
        <v>0</v>
      </c>
      <c r="FO24" s="117">
        <f t="shared" si="24"/>
        <v>0</v>
      </c>
      <c r="FP24" s="118"/>
      <c r="FQ24" s="222"/>
      <c r="FR24" s="222"/>
    </row>
    <row r="25" spans="4:174" ht="24" customHeight="1">
      <c r="D25" s="80">
        <v>310</v>
      </c>
      <c r="E25" s="127" t="s">
        <v>50</v>
      </c>
      <c r="F25" s="128">
        <f>'Cde conso. 1 à 100'!F25</f>
        <v>10.199999999999999</v>
      </c>
      <c r="G25" s="129"/>
      <c r="H25" s="130"/>
      <c r="I25" s="130"/>
      <c r="J25" s="130"/>
      <c r="K25" s="130"/>
      <c r="L25" s="130"/>
      <c r="M25" s="130"/>
      <c r="N25" s="130"/>
      <c r="O25" s="130"/>
      <c r="P25" s="130"/>
      <c r="Q25" s="406" t="str">
        <f t="shared" si="0"/>
        <v>Bijou Caramel Lait</v>
      </c>
      <c r="R25" s="406"/>
      <c r="S25" s="130"/>
      <c r="T25" s="130"/>
      <c r="U25" s="130"/>
      <c r="V25" s="130"/>
      <c r="W25" s="130"/>
      <c r="X25" s="130"/>
      <c r="Y25" s="130"/>
      <c r="Z25" s="130"/>
      <c r="AA25" s="130"/>
      <c r="AB25" s="131"/>
      <c r="AC25" s="80">
        <f t="shared" si="1"/>
        <v>310</v>
      </c>
      <c r="AD25" s="132" t="str">
        <f t="shared" si="1"/>
        <v>Bijou Caramel Lait</v>
      </c>
      <c r="AE25" s="407">
        <f t="shared" si="25"/>
        <v>0</v>
      </c>
      <c r="AF25" s="408"/>
      <c r="AG25" s="134">
        <f t="shared" si="12"/>
        <v>0</v>
      </c>
      <c r="AH25" s="135"/>
      <c r="AI25" s="17"/>
      <c r="AJ25" s="17"/>
      <c r="AL25" s="43">
        <f t="shared" si="26"/>
        <v>310</v>
      </c>
      <c r="AM25" s="127" t="str">
        <f t="shared" si="13"/>
        <v>Bijou Caramel Lait</v>
      </c>
      <c r="AN25" s="128">
        <f t="shared" si="13"/>
        <v>10.199999999999999</v>
      </c>
      <c r="AO25" s="129"/>
      <c r="AP25" s="130"/>
      <c r="AQ25" s="130"/>
      <c r="AR25" s="130"/>
      <c r="AS25" s="130"/>
      <c r="AT25" s="130"/>
      <c r="AU25" s="130"/>
      <c r="AV25" s="130"/>
      <c r="AW25" s="130"/>
      <c r="AX25" s="130"/>
      <c r="AY25" s="406" t="str">
        <f t="shared" si="3"/>
        <v>Bijou Caramel Lait</v>
      </c>
      <c r="AZ25" s="406"/>
      <c r="BA25" s="130"/>
      <c r="BB25" s="130"/>
      <c r="BC25" s="130"/>
      <c r="BD25" s="130"/>
      <c r="BE25" s="130"/>
      <c r="BF25" s="130"/>
      <c r="BG25" s="130"/>
      <c r="BH25" s="130"/>
      <c r="BI25" s="130"/>
      <c r="BJ25" s="131"/>
      <c r="BK25" s="80">
        <f t="shared" si="4"/>
        <v>310</v>
      </c>
      <c r="BL25" s="132" t="str">
        <f t="shared" si="4"/>
        <v>Bijou Caramel Lait</v>
      </c>
      <c r="BM25" s="407">
        <f t="shared" si="27"/>
        <v>0</v>
      </c>
      <c r="BN25" s="408"/>
      <c r="BO25" s="133">
        <f t="shared" si="14"/>
        <v>0</v>
      </c>
      <c r="BP25" s="134">
        <f t="shared" si="15"/>
        <v>0</v>
      </c>
      <c r="BQ25" s="81"/>
      <c r="BR25" s="17"/>
      <c r="BS25" s="17"/>
      <c r="BT25" s="17"/>
      <c r="BU25" s="43">
        <f t="shared" si="28"/>
        <v>310</v>
      </c>
      <c r="BV25" s="92" t="str">
        <f t="shared" si="16"/>
        <v>Bijou Caramel Lait</v>
      </c>
      <c r="BW25" s="93">
        <f t="shared" si="16"/>
        <v>10.199999999999999</v>
      </c>
      <c r="BX25" s="94"/>
      <c r="BY25" s="95"/>
      <c r="BZ25" s="95"/>
      <c r="CA25" s="95"/>
      <c r="CB25" s="95"/>
      <c r="CC25" s="95"/>
      <c r="CD25" s="95"/>
      <c r="CE25" s="95"/>
      <c r="CF25" s="95"/>
      <c r="CG25" s="95"/>
      <c r="CH25" s="393" t="str">
        <f t="shared" si="6"/>
        <v>Bijou Caramel Lait</v>
      </c>
      <c r="CI25" s="393"/>
      <c r="CJ25" s="95"/>
      <c r="CK25" s="95"/>
      <c r="CL25" s="95"/>
      <c r="CM25" s="95"/>
      <c r="CN25" s="95"/>
      <c r="CO25" s="95"/>
      <c r="CP25" s="95"/>
      <c r="CQ25" s="95"/>
      <c r="CR25" s="95"/>
      <c r="CS25" s="96"/>
      <c r="CT25" s="43">
        <f t="shared" si="7"/>
        <v>310</v>
      </c>
      <c r="CU25" s="97" t="str">
        <f t="shared" si="7"/>
        <v>Bijou Caramel Lait</v>
      </c>
      <c r="CV25" s="385">
        <f t="shared" si="29"/>
        <v>0</v>
      </c>
      <c r="CW25" s="386"/>
      <c r="CX25" s="110">
        <f t="shared" si="17"/>
        <v>0</v>
      </c>
      <c r="CY25" s="98">
        <f t="shared" si="18"/>
        <v>0</v>
      </c>
      <c r="CZ25" s="21"/>
      <c r="DA25" s="17"/>
      <c r="DB25" s="17"/>
      <c r="DC25" s="43">
        <f t="shared" si="30"/>
        <v>310</v>
      </c>
      <c r="DD25" s="92" t="str">
        <f t="shared" si="19"/>
        <v>Bijou Caramel Lait</v>
      </c>
      <c r="DE25" s="93">
        <f t="shared" si="19"/>
        <v>10.199999999999999</v>
      </c>
      <c r="DF25" s="94"/>
      <c r="DG25" s="95"/>
      <c r="DH25" s="95"/>
      <c r="DI25" s="95"/>
      <c r="DJ25" s="95"/>
      <c r="DK25" s="95"/>
      <c r="DL25" s="95"/>
      <c r="DM25" s="95"/>
      <c r="DN25" s="95"/>
      <c r="DO25" s="95"/>
      <c r="DP25" s="393" t="str">
        <f t="shared" si="8"/>
        <v>Bijou Caramel Lait</v>
      </c>
      <c r="DQ25" s="393"/>
      <c r="DR25" s="95"/>
      <c r="DS25" s="95"/>
      <c r="DT25" s="95"/>
      <c r="DU25" s="95"/>
      <c r="DV25" s="95"/>
      <c r="DW25" s="95"/>
      <c r="DX25" s="95"/>
      <c r="DY25" s="95"/>
      <c r="DZ25" s="95"/>
      <c r="EA25" s="96"/>
      <c r="EB25" s="43">
        <f t="shared" si="9"/>
        <v>310</v>
      </c>
      <c r="EC25" s="97" t="str">
        <f t="shared" si="9"/>
        <v>Bijou Caramel Lait</v>
      </c>
      <c r="ED25" s="385">
        <f t="shared" si="31"/>
        <v>0</v>
      </c>
      <c r="EE25" s="386"/>
      <c r="EF25" s="110">
        <f t="shared" si="20"/>
        <v>0</v>
      </c>
      <c r="EG25" s="98">
        <f t="shared" si="21"/>
        <v>0</v>
      </c>
      <c r="EH25" s="21"/>
      <c r="EI25" s="17"/>
      <c r="EK25" s="43">
        <f t="shared" si="32"/>
        <v>310</v>
      </c>
      <c r="EL25" s="92" t="str">
        <f t="shared" si="22"/>
        <v>Bijou Caramel Lait</v>
      </c>
      <c r="EM25" s="93">
        <f t="shared" si="22"/>
        <v>10.199999999999999</v>
      </c>
      <c r="EN25" s="94"/>
      <c r="EO25" s="95"/>
      <c r="EP25" s="95"/>
      <c r="EQ25" s="95"/>
      <c r="ER25" s="95"/>
      <c r="ES25" s="95"/>
      <c r="ET25" s="95"/>
      <c r="EU25" s="95"/>
      <c r="EV25" s="95"/>
      <c r="EW25" s="95"/>
      <c r="EX25" s="393" t="str">
        <f t="shared" si="10"/>
        <v>Bijou Caramel Lait</v>
      </c>
      <c r="EY25" s="393"/>
      <c r="EZ25" s="95"/>
      <c r="FA25" s="95"/>
      <c r="FB25" s="95"/>
      <c r="FC25" s="95"/>
      <c r="FD25" s="95"/>
      <c r="FE25" s="95"/>
      <c r="FF25" s="95"/>
      <c r="FG25" s="95"/>
      <c r="FH25" s="95"/>
      <c r="FI25" s="96"/>
      <c r="FJ25" s="43">
        <f t="shared" si="11"/>
        <v>310</v>
      </c>
      <c r="FK25" s="97" t="str">
        <f t="shared" si="11"/>
        <v>Bijou Caramel Lait</v>
      </c>
      <c r="FL25" s="385">
        <f t="shared" si="33"/>
        <v>0</v>
      </c>
      <c r="FM25" s="386"/>
      <c r="FN25" s="110">
        <f t="shared" si="23"/>
        <v>0</v>
      </c>
      <c r="FO25" s="98">
        <f t="shared" si="24"/>
        <v>0</v>
      </c>
      <c r="FP25" s="21"/>
      <c r="FQ25" s="17"/>
      <c r="FR25" s="17"/>
    </row>
    <row r="26" spans="4:174" ht="24" customHeight="1">
      <c r="D26" s="62">
        <v>320</v>
      </c>
      <c r="E26" s="111" t="s">
        <v>51</v>
      </c>
      <c r="F26" s="101">
        <f>'Cde conso. 1 à 100'!F26</f>
        <v>9.4</v>
      </c>
      <c r="G26" s="102"/>
      <c r="H26" s="103"/>
      <c r="I26" s="103"/>
      <c r="J26" s="103"/>
      <c r="K26" s="103"/>
      <c r="L26" s="103"/>
      <c r="M26" s="103"/>
      <c r="N26" s="103"/>
      <c r="O26" s="103"/>
      <c r="P26" s="103"/>
      <c r="Q26" s="396" t="str">
        <f t="shared" si="0"/>
        <v>Bijou Cacao</v>
      </c>
      <c r="R26" s="396"/>
      <c r="S26" s="103"/>
      <c r="T26" s="103"/>
      <c r="U26" s="103"/>
      <c r="V26" s="103"/>
      <c r="W26" s="103"/>
      <c r="X26" s="103"/>
      <c r="Y26" s="103"/>
      <c r="Z26" s="103"/>
      <c r="AA26" s="103"/>
      <c r="AB26" s="105"/>
      <c r="AC26" s="62">
        <f t="shared" si="1"/>
        <v>320</v>
      </c>
      <c r="AD26" s="112" t="str">
        <f t="shared" si="1"/>
        <v>Bijou Cacao</v>
      </c>
      <c r="AE26" s="394">
        <f t="shared" si="25"/>
        <v>0</v>
      </c>
      <c r="AF26" s="395"/>
      <c r="AG26" s="108">
        <f t="shared" si="12"/>
        <v>0</v>
      </c>
      <c r="AH26" s="109"/>
      <c r="AI26" s="17"/>
      <c r="AJ26" s="17"/>
      <c r="AL26" s="62">
        <f t="shared" si="26"/>
        <v>320</v>
      </c>
      <c r="AM26" s="111" t="str">
        <f t="shared" si="13"/>
        <v>Bijou Cacao</v>
      </c>
      <c r="AN26" s="101">
        <f t="shared" si="13"/>
        <v>9.4</v>
      </c>
      <c r="AO26" s="102"/>
      <c r="AP26" s="103"/>
      <c r="AQ26" s="103"/>
      <c r="AR26" s="103"/>
      <c r="AS26" s="103"/>
      <c r="AT26" s="103"/>
      <c r="AU26" s="103"/>
      <c r="AV26" s="103"/>
      <c r="AW26" s="103"/>
      <c r="AX26" s="103"/>
      <c r="AY26" s="396" t="str">
        <f t="shared" si="3"/>
        <v>Bijou Cacao</v>
      </c>
      <c r="AZ26" s="396"/>
      <c r="BA26" s="103"/>
      <c r="BB26" s="103"/>
      <c r="BC26" s="103"/>
      <c r="BD26" s="103"/>
      <c r="BE26" s="103"/>
      <c r="BF26" s="103"/>
      <c r="BG26" s="103"/>
      <c r="BH26" s="103"/>
      <c r="BI26" s="103"/>
      <c r="BJ26" s="105"/>
      <c r="BK26" s="62">
        <f t="shared" si="4"/>
        <v>320</v>
      </c>
      <c r="BL26" s="112" t="str">
        <f t="shared" si="4"/>
        <v>Bijou Cacao</v>
      </c>
      <c r="BM26" s="394">
        <f t="shared" si="27"/>
        <v>0</v>
      </c>
      <c r="BN26" s="395"/>
      <c r="BO26" s="107">
        <f t="shared" si="14"/>
        <v>0</v>
      </c>
      <c r="BP26" s="108">
        <f t="shared" si="15"/>
        <v>0</v>
      </c>
      <c r="BQ26" s="19"/>
      <c r="BR26" s="17"/>
      <c r="BS26" s="17"/>
      <c r="BT26" s="17"/>
      <c r="BU26" s="62">
        <f t="shared" si="28"/>
        <v>320</v>
      </c>
      <c r="BV26" s="111" t="str">
        <f t="shared" si="16"/>
        <v>Bijou Cacao</v>
      </c>
      <c r="BW26" s="101">
        <f t="shared" si="16"/>
        <v>9.4</v>
      </c>
      <c r="BX26" s="102"/>
      <c r="BY26" s="103"/>
      <c r="BZ26" s="103"/>
      <c r="CA26" s="103"/>
      <c r="CB26" s="103"/>
      <c r="CC26" s="103"/>
      <c r="CD26" s="103"/>
      <c r="CE26" s="103"/>
      <c r="CF26" s="103"/>
      <c r="CG26" s="103"/>
      <c r="CH26" s="396" t="str">
        <f t="shared" si="6"/>
        <v>Bijou Cacao</v>
      </c>
      <c r="CI26" s="396"/>
      <c r="CJ26" s="103"/>
      <c r="CK26" s="103"/>
      <c r="CL26" s="103"/>
      <c r="CM26" s="103"/>
      <c r="CN26" s="103"/>
      <c r="CO26" s="103"/>
      <c r="CP26" s="103"/>
      <c r="CQ26" s="103"/>
      <c r="CR26" s="103"/>
      <c r="CS26" s="105"/>
      <c r="CT26" s="62">
        <f t="shared" si="7"/>
        <v>320</v>
      </c>
      <c r="CU26" s="112" t="str">
        <f t="shared" si="7"/>
        <v>Bijou Cacao</v>
      </c>
      <c r="CV26" s="394">
        <f t="shared" si="29"/>
        <v>0</v>
      </c>
      <c r="CW26" s="395"/>
      <c r="CX26" s="107">
        <f t="shared" si="17"/>
        <v>0</v>
      </c>
      <c r="CY26" s="108">
        <f t="shared" si="18"/>
        <v>0</v>
      </c>
      <c r="CZ26" s="19"/>
      <c r="DA26" s="17"/>
      <c r="DB26" s="17"/>
      <c r="DC26" s="62">
        <f t="shared" si="30"/>
        <v>320</v>
      </c>
      <c r="DD26" s="111" t="str">
        <f t="shared" si="19"/>
        <v>Bijou Cacao</v>
      </c>
      <c r="DE26" s="101">
        <f t="shared" si="19"/>
        <v>9.4</v>
      </c>
      <c r="DF26" s="102"/>
      <c r="DG26" s="103"/>
      <c r="DH26" s="103"/>
      <c r="DI26" s="103"/>
      <c r="DJ26" s="103"/>
      <c r="DK26" s="103"/>
      <c r="DL26" s="103"/>
      <c r="DM26" s="103"/>
      <c r="DN26" s="103"/>
      <c r="DO26" s="103"/>
      <c r="DP26" s="396" t="str">
        <f t="shared" si="8"/>
        <v>Bijou Cacao</v>
      </c>
      <c r="DQ26" s="396"/>
      <c r="DR26" s="103"/>
      <c r="DS26" s="103"/>
      <c r="DT26" s="103"/>
      <c r="DU26" s="103"/>
      <c r="DV26" s="103"/>
      <c r="DW26" s="103"/>
      <c r="DX26" s="103"/>
      <c r="DY26" s="103"/>
      <c r="DZ26" s="103"/>
      <c r="EA26" s="105"/>
      <c r="EB26" s="62">
        <f t="shared" si="9"/>
        <v>320</v>
      </c>
      <c r="EC26" s="112" t="str">
        <f t="shared" si="9"/>
        <v>Bijou Cacao</v>
      </c>
      <c r="ED26" s="394">
        <f t="shared" si="31"/>
        <v>0</v>
      </c>
      <c r="EE26" s="395"/>
      <c r="EF26" s="107">
        <f t="shared" si="20"/>
        <v>0</v>
      </c>
      <c r="EG26" s="108">
        <f t="shared" si="21"/>
        <v>0</v>
      </c>
      <c r="EH26" s="19"/>
      <c r="EI26" s="17"/>
      <c r="EK26" s="62">
        <f t="shared" si="32"/>
        <v>320</v>
      </c>
      <c r="EL26" s="111" t="str">
        <f t="shared" si="22"/>
        <v>Bijou Cacao</v>
      </c>
      <c r="EM26" s="101">
        <f t="shared" si="22"/>
        <v>9.4</v>
      </c>
      <c r="EN26" s="102"/>
      <c r="EO26" s="103"/>
      <c r="EP26" s="103"/>
      <c r="EQ26" s="103"/>
      <c r="ER26" s="103"/>
      <c r="ES26" s="103"/>
      <c r="ET26" s="103"/>
      <c r="EU26" s="103"/>
      <c r="EV26" s="103"/>
      <c r="EW26" s="103"/>
      <c r="EX26" s="396" t="str">
        <f t="shared" si="10"/>
        <v>Bijou Cacao</v>
      </c>
      <c r="EY26" s="396"/>
      <c r="EZ26" s="103"/>
      <c r="FA26" s="103"/>
      <c r="FB26" s="103"/>
      <c r="FC26" s="103"/>
      <c r="FD26" s="103"/>
      <c r="FE26" s="103"/>
      <c r="FF26" s="103"/>
      <c r="FG26" s="103"/>
      <c r="FH26" s="103"/>
      <c r="FI26" s="105"/>
      <c r="FJ26" s="62">
        <f t="shared" si="11"/>
        <v>320</v>
      </c>
      <c r="FK26" s="112" t="str">
        <f t="shared" si="11"/>
        <v>Bijou Cacao</v>
      </c>
      <c r="FL26" s="394">
        <f t="shared" si="33"/>
        <v>0</v>
      </c>
      <c r="FM26" s="395"/>
      <c r="FN26" s="107">
        <f t="shared" si="23"/>
        <v>0</v>
      </c>
      <c r="FO26" s="108">
        <f t="shared" si="24"/>
        <v>0</v>
      </c>
      <c r="FP26" s="19"/>
      <c r="FQ26" s="17"/>
      <c r="FR26" s="17"/>
    </row>
    <row r="27" spans="4:174" ht="24" customHeight="1">
      <c r="D27" s="43">
        <v>405</v>
      </c>
      <c r="E27" s="92" t="s">
        <v>39</v>
      </c>
      <c r="F27" s="93">
        <f>'Cde conso. 1 à 100'!F27</f>
        <v>10.1</v>
      </c>
      <c r="G27" s="94"/>
      <c r="H27" s="95"/>
      <c r="I27" s="95"/>
      <c r="J27" s="95"/>
      <c r="K27" s="95"/>
      <c r="L27" s="95"/>
      <c r="M27" s="95"/>
      <c r="N27" s="95"/>
      <c r="O27" s="95"/>
      <c r="P27" s="95"/>
      <c r="Q27" s="393" t="str">
        <f t="shared" si="0"/>
        <v>Farandole Madeleines</v>
      </c>
      <c r="R27" s="393"/>
      <c r="S27" s="95"/>
      <c r="T27" s="95"/>
      <c r="U27" s="95"/>
      <c r="V27" s="95"/>
      <c r="W27" s="95"/>
      <c r="X27" s="95"/>
      <c r="Y27" s="95"/>
      <c r="Z27" s="95"/>
      <c r="AA27" s="95"/>
      <c r="AB27" s="96"/>
      <c r="AC27" s="43">
        <f t="shared" si="1"/>
        <v>405</v>
      </c>
      <c r="AD27" s="97" t="str">
        <f t="shared" si="1"/>
        <v>Farandole Madeleines</v>
      </c>
      <c r="AE27" s="385">
        <f t="shared" si="25"/>
        <v>0</v>
      </c>
      <c r="AF27" s="386"/>
      <c r="AG27" s="98">
        <f t="shared" si="12"/>
        <v>0</v>
      </c>
      <c r="AH27" s="99"/>
      <c r="AI27" s="17"/>
      <c r="AJ27" s="17"/>
      <c r="AL27" s="43">
        <f t="shared" si="26"/>
        <v>405</v>
      </c>
      <c r="AM27" s="92" t="str">
        <f t="shared" si="13"/>
        <v>Farandole Madeleines</v>
      </c>
      <c r="AN27" s="93">
        <f t="shared" si="13"/>
        <v>10.1</v>
      </c>
      <c r="AO27" s="94"/>
      <c r="AP27" s="95"/>
      <c r="AQ27" s="95"/>
      <c r="AR27" s="95"/>
      <c r="AS27" s="95"/>
      <c r="AT27" s="95"/>
      <c r="AU27" s="95"/>
      <c r="AV27" s="95"/>
      <c r="AW27" s="95"/>
      <c r="AX27" s="95"/>
      <c r="AY27" s="393" t="str">
        <f t="shared" si="3"/>
        <v>Farandole Madeleines</v>
      </c>
      <c r="AZ27" s="393"/>
      <c r="BA27" s="95"/>
      <c r="BB27" s="95"/>
      <c r="BC27" s="95"/>
      <c r="BD27" s="95"/>
      <c r="BE27" s="95"/>
      <c r="BF27" s="95"/>
      <c r="BG27" s="95"/>
      <c r="BH27" s="95"/>
      <c r="BI27" s="95"/>
      <c r="BJ27" s="96"/>
      <c r="BK27" s="43">
        <f t="shared" si="4"/>
        <v>405</v>
      </c>
      <c r="BL27" s="97" t="str">
        <f t="shared" si="4"/>
        <v>Farandole Madeleines</v>
      </c>
      <c r="BM27" s="385">
        <f t="shared" si="27"/>
        <v>0</v>
      </c>
      <c r="BN27" s="386"/>
      <c r="BO27" s="110">
        <f t="shared" si="14"/>
        <v>0</v>
      </c>
      <c r="BP27" s="98">
        <f t="shared" si="15"/>
        <v>0</v>
      </c>
      <c r="BQ27" s="21"/>
      <c r="BR27" s="17"/>
      <c r="BS27" s="17"/>
      <c r="BT27" s="17"/>
      <c r="BU27" s="43">
        <f t="shared" si="28"/>
        <v>405</v>
      </c>
      <c r="BV27" s="92" t="str">
        <f t="shared" si="16"/>
        <v>Farandole Madeleines</v>
      </c>
      <c r="BW27" s="93">
        <f t="shared" si="16"/>
        <v>10.1</v>
      </c>
      <c r="BX27" s="94"/>
      <c r="BY27" s="95"/>
      <c r="BZ27" s="95"/>
      <c r="CA27" s="95"/>
      <c r="CB27" s="95"/>
      <c r="CC27" s="95"/>
      <c r="CD27" s="95"/>
      <c r="CE27" s="95"/>
      <c r="CF27" s="95"/>
      <c r="CG27" s="95"/>
      <c r="CH27" s="393" t="str">
        <f t="shared" si="6"/>
        <v>Farandole Madeleines</v>
      </c>
      <c r="CI27" s="393"/>
      <c r="CJ27" s="95"/>
      <c r="CK27" s="95"/>
      <c r="CL27" s="95"/>
      <c r="CM27" s="95"/>
      <c r="CN27" s="95"/>
      <c r="CO27" s="95"/>
      <c r="CP27" s="95"/>
      <c r="CQ27" s="95"/>
      <c r="CR27" s="95"/>
      <c r="CS27" s="96"/>
      <c r="CT27" s="43">
        <f t="shared" si="7"/>
        <v>405</v>
      </c>
      <c r="CU27" s="97" t="str">
        <f t="shared" si="7"/>
        <v>Farandole Madeleines</v>
      </c>
      <c r="CV27" s="385">
        <f t="shared" si="29"/>
        <v>0</v>
      </c>
      <c r="CW27" s="386"/>
      <c r="CX27" s="110">
        <f t="shared" si="17"/>
        <v>0</v>
      </c>
      <c r="CY27" s="98">
        <f t="shared" si="18"/>
        <v>0</v>
      </c>
      <c r="CZ27" s="21"/>
      <c r="DA27" s="17"/>
      <c r="DB27" s="17"/>
      <c r="DC27" s="43">
        <f t="shared" si="30"/>
        <v>405</v>
      </c>
      <c r="DD27" s="92" t="str">
        <f t="shared" si="19"/>
        <v>Farandole Madeleines</v>
      </c>
      <c r="DE27" s="93">
        <f t="shared" si="19"/>
        <v>10.1</v>
      </c>
      <c r="DF27" s="94"/>
      <c r="DG27" s="95"/>
      <c r="DH27" s="95"/>
      <c r="DI27" s="95"/>
      <c r="DJ27" s="95"/>
      <c r="DK27" s="95"/>
      <c r="DL27" s="95"/>
      <c r="DM27" s="95"/>
      <c r="DN27" s="95"/>
      <c r="DO27" s="95"/>
      <c r="DP27" s="393" t="str">
        <f t="shared" si="8"/>
        <v>Farandole Madeleines</v>
      </c>
      <c r="DQ27" s="393"/>
      <c r="DR27" s="95"/>
      <c r="DS27" s="95"/>
      <c r="DT27" s="95"/>
      <c r="DU27" s="95"/>
      <c r="DV27" s="95"/>
      <c r="DW27" s="95"/>
      <c r="DX27" s="95"/>
      <c r="DY27" s="95"/>
      <c r="DZ27" s="95"/>
      <c r="EA27" s="96"/>
      <c r="EB27" s="43">
        <f t="shared" si="9"/>
        <v>405</v>
      </c>
      <c r="EC27" s="97" t="str">
        <f t="shared" si="9"/>
        <v>Farandole Madeleines</v>
      </c>
      <c r="ED27" s="385">
        <f t="shared" si="31"/>
        <v>0</v>
      </c>
      <c r="EE27" s="386"/>
      <c r="EF27" s="110">
        <f t="shared" si="20"/>
        <v>0</v>
      </c>
      <c r="EG27" s="98">
        <f t="shared" si="21"/>
        <v>0</v>
      </c>
      <c r="EH27" s="21"/>
      <c r="EI27" s="17"/>
      <c r="EK27" s="43">
        <f t="shared" si="32"/>
        <v>405</v>
      </c>
      <c r="EL27" s="92" t="str">
        <f t="shared" si="22"/>
        <v>Farandole Madeleines</v>
      </c>
      <c r="EM27" s="93">
        <f t="shared" si="22"/>
        <v>10.1</v>
      </c>
      <c r="EN27" s="94"/>
      <c r="EO27" s="95"/>
      <c r="EP27" s="95"/>
      <c r="EQ27" s="95"/>
      <c r="ER27" s="95"/>
      <c r="ES27" s="95"/>
      <c r="ET27" s="95"/>
      <c r="EU27" s="95"/>
      <c r="EV27" s="95"/>
      <c r="EW27" s="95"/>
      <c r="EX27" s="393" t="str">
        <f t="shared" si="10"/>
        <v>Farandole Madeleines</v>
      </c>
      <c r="EY27" s="393"/>
      <c r="EZ27" s="95"/>
      <c r="FA27" s="95"/>
      <c r="FB27" s="95"/>
      <c r="FC27" s="95"/>
      <c r="FD27" s="95"/>
      <c r="FE27" s="95"/>
      <c r="FF27" s="95"/>
      <c r="FG27" s="95"/>
      <c r="FH27" s="95"/>
      <c r="FI27" s="96"/>
      <c r="FJ27" s="43">
        <f t="shared" si="11"/>
        <v>405</v>
      </c>
      <c r="FK27" s="97" t="str">
        <f t="shared" si="11"/>
        <v>Farandole Madeleines</v>
      </c>
      <c r="FL27" s="385">
        <f t="shared" si="33"/>
        <v>0</v>
      </c>
      <c r="FM27" s="386"/>
      <c r="FN27" s="110">
        <f t="shared" si="23"/>
        <v>0</v>
      </c>
      <c r="FO27" s="98">
        <f t="shared" si="24"/>
        <v>0</v>
      </c>
      <c r="FP27" s="21"/>
      <c r="FQ27" s="17"/>
      <c r="FR27" s="17"/>
    </row>
    <row r="28" spans="4:174" ht="24" customHeight="1">
      <c r="D28" s="153">
        <v>415</v>
      </c>
      <c r="E28" s="154" t="s">
        <v>52</v>
      </c>
      <c r="F28" s="155">
        <f>'Cde conso. 1 à 100'!F28</f>
        <v>10.199999999999999</v>
      </c>
      <c r="G28" s="156"/>
      <c r="H28" s="157"/>
      <c r="I28" s="157"/>
      <c r="J28" s="157"/>
      <c r="K28" s="157"/>
      <c r="L28" s="157"/>
      <c r="M28" s="157"/>
      <c r="N28" s="157"/>
      <c r="O28" s="157"/>
      <c r="P28" s="157"/>
      <c r="Q28" s="403" t="str">
        <f t="shared" si="0"/>
        <v>Panaché Bijou Fruits</v>
      </c>
      <c r="R28" s="403"/>
      <c r="S28" s="157"/>
      <c r="T28" s="157"/>
      <c r="U28" s="157"/>
      <c r="V28" s="157"/>
      <c r="W28" s="157"/>
      <c r="X28" s="157"/>
      <c r="Y28" s="157"/>
      <c r="Z28" s="157"/>
      <c r="AA28" s="157"/>
      <c r="AB28" s="158"/>
      <c r="AC28" s="153">
        <f t="shared" si="1"/>
        <v>415</v>
      </c>
      <c r="AD28" s="159" t="str">
        <f t="shared" si="1"/>
        <v>Panaché Bijou Fruits</v>
      </c>
      <c r="AE28" s="404">
        <f t="shared" si="25"/>
        <v>0</v>
      </c>
      <c r="AF28" s="405"/>
      <c r="AG28" s="161">
        <f t="shared" si="12"/>
        <v>0</v>
      </c>
      <c r="AH28" s="162"/>
      <c r="AI28" s="17"/>
      <c r="AJ28" s="17"/>
      <c r="AL28" s="62">
        <f t="shared" si="26"/>
        <v>415</v>
      </c>
      <c r="AM28" s="154" t="str">
        <f t="shared" si="13"/>
        <v>Panaché Bijou Fruits</v>
      </c>
      <c r="AN28" s="155">
        <f t="shared" si="13"/>
        <v>10.199999999999999</v>
      </c>
      <c r="AO28" s="156"/>
      <c r="AP28" s="157"/>
      <c r="AQ28" s="157"/>
      <c r="AR28" s="157"/>
      <c r="AS28" s="157"/>
      <c r="AT28" s="157"/>
      <c r="AU28" s="157"/>
      <c r="AV28" s="157"/>
      <c r="AW28" s="157"/>
      <c r="AX28" s="157"/>
      <c r="AY28" s="403" t="str">
        <f t="shared" si="3"/>
        <v>Panaché Bijou Fruits</v>
      </c>
      <c r="AZ28" s="403"/>
      <c r="BA28" s="157"/>
      <c r="BB28" s="157"/>
      <c r="BC28" s="157"/>
      <c r="BD28" s="157"/>
      <c r="BE28" s="157"/>
      <c r="BF28" s="157"/>
      <c r="BG28" s="157"/>
      <c r="BH28" s="157"/>
      <c r="BI28" s="157"/>
      <c r="BJ28" s="158"/>
      <c r="BK28" s="153">
        <f t="shared" si="4"/>
        <v>415</v>
      </c>
      <c r="BL28" s="159" t="str">
        <f t="shared" si="4"/>
        <v>Panaché Bijou Fruits</v>
      </c>
      <c r="BM28" s="404">
        <f t="shared" si="27"/>
        <v>0</v>
      </c>
      <c r="BN28" s="405"/>
      <c r="BO28" s="160">
        <f t="shared" si="14"/>
        <v>0</v>
      </c>
      <c r="BP28" s="161">
        <f t="shared" si="15"/>
        <v>0</v>
      </c>
      <c r="BQ28" s="183"/>
      <c r="BR28" s="17"/>
      <c r="BS28" s="17"/>
      <c r="BT28" s="17"/>
      <c r="BU28" s="62">
        <f t="shared" si="28"/>
        <v>415</v>
      </c>
      <c r="BV28" s="154" t="str">
        <f t="shared" si="16"/>
        <v>Panaché Bijou Fruits</v>
      </c>
      <c r="BW28" s="155">
        <f t="shared" si="16"/>
        <v>10.199999999999999</v>
      </c>
      <c r="BX28" s="156"/>
      <c r="BY28" s="157"/>
      <c r="BZ28" s="157"/>
      <c r="CA28" s="157"/>
      <c r="CB28" s="157"/>
      <c r="CC28" s="157"/>
      <c r="CD28" s="157"/>
      <c r="CE28" s="157"/>
      <c r="CF28" s="157"/>
      <c r="CG28" s="157"/>
      <c r="CH28" s="403" t="str">
        <f t="shared" si="6"/>
        <v>Panaché Bijou Fruits</v>
      </c>
      <c r="CI28" s="403"/>
      <c r="CJ28" s="157"/>
      <c r="CK28" s="157"/>
      <c r="CL28" s="157"/>
      <c r="CM28" s="157"/>
      <c r="CN28" s="157"/>
      <c r="CO28" s="157"/>
      <c r="CP28" s="157"/>
      <c r="CQ28" s="157"/>
      <c r="CR28" s="157"/>
      <c r="CS28" s="158"/>
      <c r="CT28" s="153">
        <f t="shared" si="7"/>
        <v>415</v>
      </c>
      <c r="CU28" s="159" t="str">
        <f t="shared" si="7"/>
        <v>Panaché Bijou Fruits</v>
      </c>
      <c r="CV28" s="404">
        <f t="shared" si="29"/>
        <v>0</v>
      </c>
      <c r="CW28" s="405"/>
      <c r="CX28" s="160">
        <f t="shared" si="17"/>
        <v>0</v>
      </c>
      <c r="CY28" s="161">
        <f t="shared" si="18"/>
        <v>0</v>
      </c>
      <c r="CZ28" s="183"/>
      <c r="DA28" s="17"/>
      <c r="DB28" s="17"/>
      <c r="DC28" s="62">
        <f t="shared" si="30"/>
        <v>415</v>
      </c>
      <c r="DD28" s="154" t="str">
        <f t="shared" si="19"/>
        <v>Panaché Bijou Fruits</v>
      </c>
      <c r="DE28" s="155">
        <f t="shared" si="19"/>
        <v>10.199999999999999</v>
      </c>
      <c r="DF28" s="156"/>
      <c r="DG28" s="157"/>
      <c r="DH28" s="157"/>
      <c r="DI28" s="157"/>
      <c r="DJ28" s="157"/>
      <c r="DK28" s="157"/>
      <c r="DL28" s="157"/>
      <c r="DM28" s="157"/>
      <c r="DN28" s="157"/>
      <c r="DO28" s="157"/>
      <c r="DP28" s="403" t="str">
        <f t="shared" si="8"/>
        <v>Panaché Bijou Fruits</v>
      </c>
      <c r="DQ28" s="403"/>
      <c r="DR28" s="157"/>
      <c r="DS28" s="157"/>
      <c r="DT28" s="157"/>
      <c r="DU28" s="157"/>
      <c r="DV28" s="157"/>
      <c r="DW28" s="157"/>
      <c r="DX28" s="157"/>
      <c r="DY28" s="157"/>
      <c r="DZ28" s="157"/>
      <c r="EA28" s="158"/>
      <c r="EB28" s="153">
        <f t="shared" si="9"/>
        <v>415</v>
      </c>
      <c r="EC28" s="159" t="str">
        <f t="shared" si="9"/>
        <v>Panaché Bijou Fruits</v>
      </c>
      <c r="ED28" s="404">
        <f t="shared" si="31"/>
        <v>0</v>
      </c>
      <c r="EE28" s="405"/>
      <c r="EF28" s="160">
        <f t="shared" si="20"/>
        <v>0</v>
      </c>
      <c r="EG28" s="161">
        <f t="shared" si="21"/>
        <v>0</v>
      </c>
      <c r="EH28" s="183"/>
      <c r="EI28" s="17"/>
      <c r="EK28" s="62">
        <f t="shared" si="32"/>
        <v>415</v>
      </c>
      <c r="EL28" s="154" t="str">
        <f t="shared" si="22"/>
        <v>Panaché Bijou Fruits</v>
      </c>
      <c r="EM28" s="155">
        <f t="shared" si="22"/>
        <v>10.199999999999999</v>
      </c>
      <c r="EN28" s="156"/>
      <c r="EO28" s="157"/>
      <c r="EP28" s="157"/>
      <c r="EQ28" s="157"/>
      <c r="ER28" s="157"/>
      <c r="ES28" s="157"/>
      <c r="ET28" s="157"/>
      <c r="EU28" s="157"/>
      <c r="EV28" s="157"/>
      <c r="EW28" s="157"/>
      <c r="EX28" s="403" t="str">
        <f t="shared" si="10"/>
        <v>Panaché Bijou Fruits</v>
      </c>
      <c r="EY28" s="403"/>
      <c r="EZ28" s="157"/>
      <c r="FA28" s="157"/>
      <c r="FB28" s="157"/>
      <c r="FC28" s="157"/>
      <c r="FD28" s="157"/>
      <c r="FE28" s="157"/>
      <c r="FF28" s="157"/>
      <c r="FG28" s="157"/>
      <c r="FH28" s="157"/>
      <c r="FI28" s="158"/>
      <c r="FJ28" s="153">
        <f t="shared" si="11"/>
        <v>415</v>
      </c>
      <c r="FK28" s="159" t="str">
        <f t="shared" si="11"/>
        <v>Panaché Bijou Fruits</v>
      </c>
      <c r="FL28" s="404">
        <f t="shared" si="33"/>
        <v>0</v>
      </c>
      <c r="FM28" s="405"/>
      <c r="FN28" s="160">
        <f t="shared" si="23"/>
        <v>0</v>
      </c>
      <c r="FO28" s="161">
        <f t="shared" si="24"/>
        <v>0</v>
      </c>
      <c r="FP28" s="183"/>
      <c r="FQ28" s="17"/>
      <c r="FR28" s="17"/>
    </row>
    <row r="29" spans="4:174" ht="24" customHeight="1">
      <c r="D29" s="163">
        <v>420</v>
      </c>
      <c r="E29" s="164" t="s">
        <v>53</v>
      </c>
      <c r="F29" s="165">
        <f>'Cde conso. 1 à 100'!F29</f>
        <v>11.5</v>
      </c>
      <c r="G29" s="166"/>
      <c r="H29" s="167"/>
      <c r="I29" s="167"/>
      <c r="J29" s="167"/>
      <c r="K29" s="167"/>
      <c r="L29" s="167"/>
      <c r="M29" s="167"/>
      <c r="N29" s="167"/>
      <c r="O29" s="167"/>
      <c r="P29" s="167"/>
      <c r="Q29" s="435" t="str">
        <f t="shared" si="0"/>
        <v>Bouquet Pâtisseries</v>
      </c>
      <c r="R29" s="435"/>
      <c r="S29" s="167"/>
      <c r="T29" s="167"/>
      <c r="U29" s="167"/>
      <c r="V29" s="167"/>
      <c r="W29" s="167"/>
      <c r="X29" s="167"/>
      <c r="Y29" s="167"/>
      <c r="Z29" s="167"/>
      <c r="AA29" s="167"/>
      <c r="AB29" s="168"/>
      <c r="AC29" s="163">
        <f t="shared" si="1"/>
        <v>420</v>
      </c>
      <c r="AD29" s="169" t="str">
        <f t="shared" si="1"/>
        <v>Bouquet Pâtisseries</v>
      </c>
      <c r="AE29" s="436">
        <f t="shared" si="25"/>
        <v>0</v>
      </c>
      <c r="AF29" s="437"/>
      <c r="AG29" s="171">
        <f t="shared" si="12"/>
        <v>0</v>
      </c>
      <c r="AH29" s="172"/>
      <c r="AI29" s="17"/>
      <c r="AJ29" s="17"/>
      <c r="AL29" s="43">
        <f t="shared" si="26"/>
        <v>420</v>
      </c>
      <c r="AM29" s="164" t="str">
        <f t="shared" si="13"/>
        <v>Bouquet Pâtisseries</v>
      </c>
      <c r="AN29" s="165">
        <f t="shared" si="13"/>
        <v>11.5</v>
      </c>
      <c r="AO29" s="166"/>
      <c r="AP29" s="167"/>
      <c r="AQ29" s="167"/>
      <c r="AR29" s="167"/>
      <c r="AS29" s="167"/>
      <c r="AT29" s="167"/>
      <c r="AU29" s="167"/>
      <c r="AV29" s="167"/>
      <c r="AW29" s="167"/>
      <c r="AX29" s="167"/>
      <c r="AY29" s="435" t="str">
        <f t="shared" si="3"/>
        <v>Bouquet Pâtisseries</v>
      </c>
      <c r="AZ29" s="435"/>
      <c r="BA29" s="167"/>
      <c r="BB29" s="167"/>
      <c r="BC29" s="167"/>
      <c r="BD29" s="167"/>
      <c r="BE29" s="167"/>
      <c r="BF29" s="167"/>
      <c r="BG29" s="167"/>
      <c r="BH29" s="167"/>
      <c r="BI29" s="167"/>
      <c r="BJ29" s="168"/>
      <c r="BK29" s="163">
        <f t="shared" si="4"/>
        <v>420</v>
      </c>
      <c r="BL29" s="169" t="str">
        <f t="shared" si="4"/>
        <v>Bouquet Pâtisseries</v>
      </c>
      <c r="BM29" s="436">
        <f t="shared" si="27"/>
        <v>0</v>
      </c>
      <c r="BN29" s="437"/>
      <c r="BO29" s="170">
        <f t="shared" si="14"/>
        <v>0</v>
      </c>
      <c r="BP29" s="171">
        <f t="shared" si="15"/>
        <v>0</v>
      </c>
      <c r="BQ29" s="184"/>
      <c r="BR29" s="17"/>
      <c r="BS29" s="17"/>
      <c r="BT29" s="17"/>
      <c r="BU29" s="43">
        <f t="shared" si="28"/>
        <v>420</v>
      </c>
      <c r="BV29" s="127" t="str">
        <f t="shared" si="16"/>
        <v>Bouquet Pâtisseries</v>
      </c>
      <c r="BW29" s="128">
        <f t="shared" si="16"/>
        <v>11.5</v>
      </c>
      <c r="BX29" s="129"/>
      <c r="BY29" s="130"/>
      <c r="BZ29" s="130"/>
      <c r="CA29" s="130"/>
      <c r="CB29" s="130"/>
      <c r="CC29" s="130"/>
      <c r="CD29" s="130"/>
      <c r="CE29" s="130"/>
      <c r="CF29" s="130"/>
      <c r="CG29" s="130"/>
      <c r="CH29" s="406" t="str">
        <f t="shared" si="6"/>
        <v>Bouquet Pâtisseries</v>
      </c>
      <c r="CI29" s="406"/>
      <c r="CJ29" s="130"/>
      <c r="CK29" s="130"/>
      <c r="CL29" s="130"/>
      <c r="CM29" s="130"/>
      <c r="CN29" s="130"/>
      <c r="CO29" s="130"/>
      <c r="CP29" s="130"/>
      <c r="CQ29" s="130"/>
      <c r="CR29" s="130"/>
      <c r="CS29" s="131"/>
      <c r="CT29" s="80">
        <f t="shared" si="7"/>
        <v>420</v>
      </c>
      <c r="CU29" s="132" t="str">
        <f t="shared" si="7"/>
        <v>Bouquet Pâtisseries</v>
      </c>
      <c r="CV29" s="407">
        <f t="shared" si="29"/>
        <v>0</v>
      </c>
      <c r="CW29" s="408"/>
      <c r="CX29" s="133">
        <f t="shared" si="17"/>
        <v>0</v>
      </c>
      <c r="CY29" s="134">
        <f t="shared" si="18"/>
        <v>0</v>
      </c>
      <c r="CZ29" s="81"/>
      <c r="DA29" s="17"/>
      <c r="DB29" s="17"/>
      <c r="DC29" s="43">
        <f t="shared" si="30"/>
        <v>420</v>
      </c>
      <c r="DD29" s="127" t="str">
        <f t="shared" si="19"/>
        <v>Bouquet Pâtisseries</v>
      </c>
      <c r="DE29" s="128">
        <f t="shared" si="19"/>
        <v>11.5</v>
      </c>
      <c r="DF29" s="129"/>
      <c r="DG29" s="130"/>
      <c r="DH29" s="130"/>
      <c r="DI29" s="130"/>
      <c r="DJ29" s="130"/>
      <c r="DK29" s="130"/>
      <c r="DL29" s="130"/>
      <c r="DM29" s="130"/>
      <c r="DN29" s="130"/>
      <c r="DO29" s="130"/>
      <c r="DP29" s="406" t="str">
        <f t="shared" si="8"/>
        <v>Bouquet Pâtisseries</v>
      </c>
      <c r="DQ29" s="406"/>
      <c r="DR29" s="130"/>
      <c r="DS29" s="130"/>
      <c r="DT29" s="130"/>
      <c r="DU29" s="130"/>
      <c r="DV29" s="130"/>
      <c r="DW29" s="130"/>
      <c r="DX29" s="130"/>
      <c r="DY29" s="130"/>
      <c r="DZ29" s="130"/>
      <c r="EA29" s="131"/>
      <c r="EB29" s="80">
        <f t="shared" si="9"/>
        <v>420</v>
      </c>
      <c r="EC29" s="132" t="str">
        <f t="shared" si="9"/>
        <v>Bouquet Pâtisseries</v>
      </c>
      <c r="ED29" s="407">
        <f t="shared" si="31"/>
        <v>0</v>
      </c>
      <c r="EE29" s="408"/>
      <c r="EF29" s="133">
        <f t="shared" si="20"/>
        <v>0</v>
      </c>
      <c r="EG29" s="134">
        <f t="shared" si="21"/>
        <v>0</v>
      </c>
      <c r="EH29" s="81"/>
      <c r="EI29" s="17"/>
      <c r="EK29" s="43">
        <f t="shared" si="32"/>
        <v>420</v>
      </c>
      <c r="EL29" s="127" t="str">
        <f t="shared" si="22"/>
        <v>Bouquet Pâtisseries</v>
      </c>
      <c r="EM29" s="128">
        <f t="shared" si="22"/>
        <v>11.5</v>
      </c>
      <c r="EN29" s="129"/>
      <c r="EO29" s="130"/>
      <c r="EP29" s="130"/>
      <c r="EQ29" s="130"/>
      <c r="ER29" s="130"/>
      <c r="ES29" s="130"/>
      <c r="ET29" s="130"/>
      <c r="EU29" s="130"/>
      <c r="EV29" s="130"/>
      <c r="EW29" s="130"/>
      <c r="EX29" s="406" t="str">
        <f t="shared" si="10"/>
        <v>Bouquet Pâtisseries</v>
      </c>
      <c r="EY29" s="406"/>
      <c r="EZ29" s="130"/>
      <c r="FA29" s="130"/>
      <c r="FB29" s="130"/>
      <c r="FC29" s="130"/>
      <c r="FD29" s="130"/>
      <c r="FE29" s="130"/>
      <c r="FF29" s="130"/>
      <c r="FG29" s="130"/>
      <c r="FH29" s="130"/>
      <c r="FI29" s="131"/>
      <c r="FJ29" s="80">
        <f t="shared" si="11"/>
        <v>420</v>
      </c>
      <c r="FK29" s="132" t="str">
        <f t="shared" si="11"/>
        <v>Bouquet Pâtisseries</v>
      </c>
      <c r="FL29" s="407">
        <f t="shared" si="33"/>
        <v>0</v>
      </c>
      <c r="FM29" s="408"/>
      <c r="FN29" s="133">
        <f t="shared" si="23"/>
        <v>0</v>
      </c>
      <c r="FO29" s="134">
        <f t="shared" si="24"/>
        <v>0</v>
      </c>
      <c r="FP29" s="81"/>
      <c r="FQ29" s="17"/>
      <c r="FR29" s="17"/>
    </row>
    <row r="30" spans="4:174" ht="24" customHeight="1">
      <c r="D30" s="78">
        <v>430</v>
      </c>
      <c r="E30" s="100" t="s">
        <v>54</v>
      </c>
      <c r="F30" s="113">
        <f>'Cde conso. 1 à 100'!F30</f>
        <v>12</v>
      </c>
      <c r="G30" s="114"/>
      <c r="H30" s="104"/>
      <c r="I30" s="104"/>
      <c r="J30" s="104"/>
      <c r="K30" s="104"/>
      <c r="L30" s="104"/>
      <c r="M30" s="104"/>
      <c r="N30" s="104"/>
      <c r="O30" s="104"/>
      <c r="P30" s="104"/>
      <c r="Q30" s="426" t="str">
        <f t="shared" si="0"/>
        <v>Méli-Mélo Biscuits</v>
      </c>
      <c r="R30" s="426"/>
      <c r="S30" s="104"/>
      <c r="T30" s="104"/>
      <c r="U30" s="104"/>
      <c r="V30" s="104"/>
      <c r="W30" s="104"/>
      <c r="X30" s="104"/>
      <c r="Y30" s="104"/>
      <c r="Z30" s="104"/>
      <c r="AA30" s="104"/>
      <c r="AB30" s="115"/>
      <c r="AC30" s="78">
        <f t="shared" si="1"/>
        <v>430</v>
      </c>
      <c r="AD30" s="106" t="str">
        <f t="shared" si="1"/>
        <v>Méli-Mélo Biscuits</v>
      </c>
      <c r="AE30" s="413">
        <f t="shared" si="25"/>
        <v>0</v>
      </c>
      <c r="AF30" s="414"/>
      <c r="AG30" s="117">
        <f t="shared" si="12"/>
        <v>0</v>
      </c>
      <c r="AH30" s="118"/>
      <c r="AI30" s="17"/>
      <c r="AJ30" s="17"/>
      <c r="AL30" s="62">
        <f t="shared" si="26"/>
        <v>430</v>
      </c>
      <c r="AM30" s="100" t="str">
        <f t="shared" si="13"/>
        <v>Méli-Mélo Biscuits</v>
      </c>
      <c r="AN30" s="113">
        <f t="shared" si="13"/>
        <v>12</v>
      </c>
      <c r="AO30" s="114"/>
      <c r="AP30" s="104"/>
      <c r="AQ30" s="104"/>
      <c r="AR30" s="104"/>
      <c r="AS30" s="104"/>
      <c r="AT30" s="104"/>
      <c r="AU30" s="104"/>
      <c r="AV30" s="104"/>
      <c r="AW30" s="104"/>
      <c r="AX30" s="104"/>
      <c r="AY30" s="426" t="str">
        <f t="shared" si="3"/>
        <v>Méli-Mélo Biscuits</v>
      </c>
      <c r="AZ30" s="426"/>
      <c r="BA30" s="104"/>
      <c r="BB30" s="104"/>
      <c r="BC30" s="104"/>
      <c r="BD30" s="104"/>
      <c r="BE30" s="104"/>
      <c r="BF30" s="104"/>
      <c r="BG30" s="104"/>
      <c r="BH30" s="104"/>
      <c r="BI30" s="104"/>
      <c r="BJ30" s="115"/>
      <c r="BK30" s="78">
        <f t="shared" si="4"/>
        <v>430</v>
      </c>
      <c r="BL30" s="106" t="str">
        <f t="shared" si="4"/>
        <v>Méli-Mélo Biscuits</v>
      </c>
      <c r="BM30" s="413">
        <f t="shared" si="27"/>
        <v>0</v>
      </c>
      <c r="BN30" s="414"/>
      <c r="BO30" s="116">
        <f t="shared" si="14"/>
        <v>0</v>
      </c>
      <c r="BP30" s="117">
        <f t="shared" si="15"/>
        <v>0</v>
      </c>
      <c r="BQ30" s="79"/>
      <c r="BR30" s="17"/>
      <c r="BS30" s="17"/>
      <c r="BT30" s="17"/>
      <c r="BU30" s="62">
        <f t="shared" si="28"/>
        <v>430</v>
      </c>
      <c r="BV30" s="111" t="str">
        <f t="shared" si="16"/>
        <v>Méli-Mélo Biscuits</v>
      </c>
      <c r="BW30" s="101">
        <f t="shared" si="16"/>
        <v>12</v>
      </c>
      <c r="BX30" s="102"/>
      <c r="BY30" s="103"/>
      <c r="BZ30" s="103"/>
      <c r="CA30" s="103"/>
      <c r="CB30" s="103"/>
      <c r="CC30" s="103"/>
      <c r="CD30" s="103"/>
      <c r="CE30" s="103"/>
      <c r="CF30" s="103"/>
      <c r="CG30" s="103"/>
      <c r="CH30" s="396" t="str">
        <f t="shared" si="6"/>
        <v>Méli-Mélo Biscuits</v>
      </c>
      <c r="CI30" s="396"/>
      <c r="CJ30" s="103"/>
      <c r="CK30" s="103"/>
      <c r="CL30" s="103"/>
      <c r="CM30" s="103"/>
      <c r="CN30" s="103"/>
      <c r="CO30" s="103"/>
      <c r="CP30" s="103"/>
      <c r="CQ30" s="103"/>
      <c r="CR30" s="103"/>
      <c r="CS30" s="105"/>
      <c r="CT30" s="62">
        <f t="shared" si="7"/>
        <v>430</v>
      </c>
      <c r="CU30" s="112" t="str">
        <f t="shared" si="7"/>
        <v>Méli-Mélo Biscuits</v>
      </c>
      <c r="CV30" s="394">
        <f t="shared" si="29"/>
        <v>0</v>
      </c>
      <c r="CW30" s="395"/>
      <c r="CX30" s="107">
        <f t="shared" si="17"/>
        <v>0</v>
      </c>
      <c r="CY30" s="108">
        <f t="shared" si="18"/>
        <v>0</v>
      </c>
      <c r="CZ30" s="19"/>
      <c r="DA30" s="17"/>
      <c r="DB30" s="17"/>
      <c r="DC30" s="62">
        <f t="shared" si="30"/>
        <v>430</v>
      </c>
      <c r="DD30" s="111" t="str">
        <f t="shared" si="19"/>
        <v>Méli-Mélo Biscuits</v>
      </c>
      <c r="DE30" s="101">
        <f t="shared" si="19"/>
        <v>12</v>
      </c>
      <c r="DF30" s="102"/>
      <c r="DG30" s="103"/>
      <c r="DH30" s="103"/>
      <c r="DI30" s="103"/>
      <c r="DJ30" s="103"/>
      <c r="DK30" s="103"/>
      <c r="DL30" s="103"/>
      <c r="DM30" s="103"/>
      <c r="DN30" s="103"/>
      <c r="DO30" s="103"/>
      <c r="DP30" s="396" t="str">
        <f t="shared" si="8"/>
        <v>Méli-Mélo Biscuits</v>
      </c>
      <c r="DQ30" s="396"/>
      <c r="DR30" s="103"/>
      <c r="DS30" s="103"/>
      <c r="DT30" s="103"/>
      <c r="DU30" s="103"/>
      <c r="DV30" s="103"/>
      <c r="DW30" s="103"/>
      <c r="DX30" s="103"/>
      <c r="DY30" s="103"/>
      <c r="DZ30" s="103"/>
      <c r="EA30" s="105"/>
      <c r="EB30" s="62">
        <f t="shared" si="9"/>
        <v>430</v>
      </c>
      <c r="EC30" s="112" t="str">
        <f t="shared" si="9"/>
        <v>Méli-Mélo Biscuits</v>
      </c>
      <c r="ED30" s="394">
        <f t="shared" si="31"/>
        <v>0</v>
      </c>
      <c r="EE30" s="395"/>
      <c r="EF30" s="107">
        <f t="shared" si="20"/>
        <v>0</v>
      </c>
      <c r="EG30" s="108">
        <f t="shared" si="21"/>
        <v>0</v>
      </c>
      <c r="EH30" s="19"/>
      <c r="EI30" s="17"/>
      <c r="EK30" s="62">
        <f t="shared" si="32"/>
        <v>430</v>
      </c>
      <c r="EL30" s="111" t="str">
        <f t="shared" si="22"/>
        <v>Méli-Mélo Biscuits</v>
      </c>
      <c r="EM30" s="101">
        <f t="shared" si="22"/>
        <v>12</v>
      </c>
      <c r="EN30" s="102"/>
      <c r="EO30" s="103"/>
      <c r="EP30" s="103"/>
      <c r="EQ30" s="103"/>
      <c r="ER30" s="103"/>
      <c r="ES30" s="103"/>
      <c r="ET30" s="103"/>
      <c r="EU30" s="103"/>
      <c r="EV30" s="103"/>
      <c r="EW30" s="103"/>
      <c r="EX30" s="396" t="str">
        <f t="shared" si="10"/>
        <v>Méli-Mélo Biscuits</v>
      </c>
      <c r="EY30" s="396"/>
      <c r="EZ30" s="103"/>
      <c r="FA30" s="103"/>
      <c r="FB30" s="103"/>
      <c r="FC30" s="103"/>
      <c r="FD30" s="103"/>
      <c r="FE30" s="103"/>
      <c r="FF30" s="103"/>
      <c r="FG30" s="103"/>
      <c r="FH30" s="103"/>
      <c r="FI30" s="105"/>
      <c r="FJ30" s="62">
        <f t="shared" si="11"/>
        <v>430</v>
      </c>
      <c r="FK30" s="112" t="str">
        <f t="shared" si="11"/>
        <v>Méli-Mélo Biscuits</v>
      </c>
      <c r="FL30" s="394">
        <f t="shared" si="33"/>
        <v>0</v>
      </c>
      <c r="FM30" s="395"/>
      <c r="FN30" s="107">
        <f t="shared" si="23"/>
        <v>0</v>
      </c>
      <c r="FO30" s="108">
        <f t="shared" si="24"/>
        <v>0</v>
      </c>
      <c r="FP30" s="19"/>
      <c r="FQ30" s="17"/>
      <c r="FR30" s="17"/>
    </row>
    <row r="31" spans="4:174" ht="24" customHeight="1">
      <c r="D31" s="43">
        <v>500</v>
      </c>
      <c r="E31" s="92" t="s">
        <v>55</v>
      </c>
      <c r="F31" s="93">
        <f>'Cde conso. 1 à 100'!F31</f>
        <v>9.8000000000000007</v>
      </c>
      <c r="G31" s="94"/>
      <c r="H31" s="95"/>
      <c r="I31" s="95"/>
      <c r="J31" s="95"/>
      <c r="K31" s="95"/>
      <c r="L31" s="95"/>
      <c r="M31" s="95"/>
      <c r="N31" s="95"/>
      <c r="O31" s="95"/>
      <c r="P31" s="95"/>
      <c r="Q31" s="393" t="str">
        <f t="shared" si="0"/>
        <v>Galettes</v>
      </c>
      <c r="R31" s="393"/>
      <c r="S31" s="95"/>
      <c r="T31" s="95"/>
      <c r="U31" s="95"/>
      <c r="V31" s="95"/>
      <c r="W31" s="95"/>
      <c r="X31" s="95"/>
      <c r="Y31" s="95"/>
      <c r="Z31" s="95"/>
      <c r="AA31" s="95"/>
      <c r="AB31" s="96"/>
      <c r="AC31" s="43">
        <f t="shared" si="1"/>
        <v>500</v>
      </c>
      <c r="AD31" s="97" t="str">
        <f t="shared" si="1"/>
        <v>Galettes</v>
      </c>
      <c r="AE31" s="385">
        <f t="shared" si="25"/>
        <v>0</v>
      </c>
      <c r="AF31" s="386"/>
      <c r="AG31" s="98">
        <f t="shared" si="12"/>
        <v>0</v>
      </c>
      <c r="AH31" s="99"/>
      <c r="AI31" s="17"/>
      <c r="AJ31" s="17"/>
      <c r="AL31" s="43">
        <f t="shared" si="26"/>
        <v>500</v>
      </c>
      <c r="AM31" s="92" t="str">
        <f t="shared" si="13"/>
        <v>Galettes</v>
      </c>
      <c r="AN31" s="93">
        <f t="shared" si="13"/>
        <v>9.8000000000000007</v>
      </c>
      <c r="AO31" s="94"/>
      <c r="AP31" s="95"/>
      <c r="AQ31" s="95"/>
      <c r="AR31" s="95"/>
      <c r="AS31" s="95"/>
      <c r="AT31" s="95"/>
      <c r="AU31" s="95"/>
      <c r="AV31" s="95"/>
      <c r="AW31" s="95"/>
      <c r="AX31" s="95"/>
      <c r="AY31" s="393" t="str">
        <f t="shared" si="3"/>
        <v>Galettes</v>
      </c>
      <c r="AZ31" s="393"/>
      <c r="BA31" s="95"/>
      <c r="BB31" s="95"/>
      <c r="BC31" s="95"/>
      <c r="BD31" s="95"/>
      <c r="BE31" s="95"/>
      <c r="BF31" s="95"/>
      <c r="BG31" s="95"/>
      <c r="BH31" s="95"/>
      <c r="BI31" s="95"/>
      <c r="BJ31" s="96"/>
      <c r="BK31" s="43">
        <f t="shared" si="4"/>
        <v>500</v>
      </c>
      <c r="BL31" s="97" t="str">
        <f t="shared" si="4"/>
        <v>Galettes</v>
      </c>
      <c r="BM31" s="385">
        <f t="shared" si="27"/>
        <v>0</v>
      </c>
      <c r="BN31" s="386"/>
      <c r="BO31" s="110">
        <f t="shared" si="14"/>
        <v>0</v>
      </c>
      <c r="BP31" s="98">
        <f t="shared" si="15"/>
        <v>0</v>
      </c>
      <c r="BQ31" s="21"/>
      <c r="BR31" s="17"/>
      <c r="BS31" s="17"/>
      <c r="BT31" s="17"/>
      <c r="BU31" s="43">
        <f t="shared" si="28"/>
        <v>500</v>
      </c>
      <c r="BV31" s="92" t="str">
        <f t="shared" si="16"/>
        <v>Galettes</v>
      </c>
      <c r="BW31" s="93">
        <f t="shared" si="16"/>
        <v>9.8000000000000007</v>
      </c>
      <c r="BX31" s="94"/>
      <c r="BY31" s="95"/>
      <c r="BZ31" s="95"/>
      <c r="CA31" s="95"/>
      <c r="CB31" s="95"/>
      <c r="CC31" s="95"/>
      <c r="CD31" s="95"/>
      <c r="CE31" s="95"/>
      <c r="CF31" s="95"/>
      <c r="CG31" s="95"/>
      <c r="CH31" s="393" t="str">
        <f t="shared" si="6"/>
        <v>Galettes</v>
      </c>
      <c r="CI31" s="393"/>
      <c r="CJ31" s="95"/>
      <c r="CK31" s="95"/>
      <c r="CL31" s="95"/>
      <c r="CM31" s="95"/>
      <c r="CN31" s="95"/>
      <c r="CO31" s="95"/>
      <c r="CP31" s="95"/>
      <c r="CQ31" s="95"/>
      <c r="CR31" s="95"/>
      <c r="CS31" s="96"/>
      <c r="CT31" s="43">
        <f t="shared" si="7"/>
        <v>500</v>
      </c>
      <c r="CU31" s="97" t="str">
        <f t="shared" si="7"/>
        <v>Galettes</v>
      </c>
      <c r="CV31" s="385">
        <f t="shared" si="29"/>
        <v>0</v>
      </c>
      <c r="CW31" s="386"/>
      <c r="CX31" s="110">
        <f t="shared" si="17"/>
        <v>0</v>
      </c>
      <c r="CY31" s="98">
        <f t="shared" si="18"/>
        <v>0</v>
      </c>
      <c r="CZ31" s="21"/>
      <c r="DA31" s="17"/>
      <c r="DB31" s="17"/>
      <c r="DC31" s="43">
        <f t="shared" si="30"/>
        <v>500</v>
      </c>
      <c r="DD31" s="92" t="str">
        <f t="shared" si="19"/>
        <v>Galettes</v>
      </c>
      <c r="DE31" s="93">
        <f t="shared" si="19"/>
        <v>9.8000000000000007</v>
      </c>
      <c r="DF31" s="94"/>
      <c r="DG31" s="95"/>
      <c r="DH31" s="95"/>
      <c r="DI31" s="95"/>
      <c r="DJ31" s="95"/>
      <c r="DK31" s="95"/>
      <c r="DL31" s="95"/>
      <c r="DM31" s="95"/>
      <c r="DN31" s="95"/>
      <c r="DO31" s="95"/>
      <c r="DP31" s="393" t="str">
        <f t="shared" si="8"/>
        <v>Galettes</v>
      </c>
      <c r="DQ31" s="393"/>
      <c r="DR31" s="95"/>
      <c r="DS31" s="95"/>
      <c r="DT31" s="95"/>
      <c r="DU31" s="95"/>
      <c r="DV31" s="95"/>
      <c r="DW31" s="95"/>
      <c r="DX31" s="95"/>
      <c r="DY31" s="95"/>
      <c r="DZ31" s="95"/>
      <c r="EA31" s="96"/>
      <c r="EB31" s="43">
        <f t="shared" si="9"/>
        <v>500</v>
      </c>
      <c r="EC31" s="97" t="str">
        <f t="shared" si="9"/>
        <v>Galettes</v>
      </c>
      <c r="ED31" s="385">
        <f t="shared" si="31"/>
        <v>0</v>
      </c>
      <c r="EE31" s="386"/>
      <c r="EF31" s="110">
        <f t="shared" si="20"/>
        <v>0</v>
      </c>
      <c r="EG31" s="98">
        <f t="shared" si="21"/>
        <v>0</v>
      </c>
      <c r="EH31" s="21"/>
      <c r="EI31" s="17"/>
      <c r="EK31" s="43">
        <f t="shared" si="32"/>
        <v>500</v>
      </c>
      <c r="EL31" s="92" t="str">
        <f t="shared" si="22"/>
        <v>Galettes</v>
      </c>
      <c r="EM31" s="93">
        <f t="shared" si="22"/>
        <v>9.8000000000000007</v>
      </c>
      <c r="EN31" s="94"/>
      <c r="EO31" s="95"/>
      <c r="EP31" s="95"/>
      <c r="EQ31" s="95"/>
      <c r="ER31" s="95"/>
      <c r="ES31" s="95"/>
      <c r="ET31" s="95"/>
      <c r="EU31" s="95"/>
      <c r="EV31" s="95"/>
      <c r="EW31" s="95"/>
      <c r="EX31" s="393" t="str">
        <f t="shared" si="10"/>
        <v>Galettes</v>
      </c>
      <c r="EY31" s="393"/>
      <c r="EZ31" s="95"/>
      <c r="FA31" s="95"/>
      <c r="FB31" s="95"/>
      <c r="FC31" s="95"/>
      <c r="FD31" s="95"/>
      <c r="FE31" s="95"/>
      <c r="FF31" s="95"/>
      <c r="FG31" s="95"/>
      <c r="FH31" s="95"/>
      <c r="FI31" s="96"/>
      <c r="FJ31" s="43">
        <f t="shared" si="11"/>
        <v>500</v>
      </c>
      <c r="FK31" s="97" t="str">
        <f t="shared" si="11"/>
        <v>Galettes</v>
      </c>
      <c r="FL31" s="385">
        <f t="shared" si="33"/>
        <v>0</v>
      </c>
      <c r="FM31" s="386"/>
      <c r="FN31" s="110">
        <f t="shared" si="23"/>
        <v>0</v>
      </c>
      <c r="FO31" s="98">
        <f t="shared" si="24"/>
        <v>0</v>
      </c>
      <c r="FP31" s="21"/>
      <c r="FQ31" s="17"/>
      <c r="FR31" s="17"/>
    </row>
    <row r="32" spans="4:174" ht="24" customHeight="1">
      <c r="D32" s="62">
        <v>510</v>
      </c>
      <c r="E32" s="111" t="s">
        <v>56</v>
      </c>
      <c r="F32" s="101">
        <f>'Cde conso. 1 à 100'!F32</f>
        <v>11.5</v>
      </c>
      <c r="G32" s="102"/>
      <c r="H32" s="103"/>
      <c r="I32" s="103"/>
      <c r="J32" s="103"/>
      <c r="K32" s="103"/>
      <c r="L32" s="103"/>
      <c r="M32" s="103"/>
      <c r="N32" s="103"/>
      <c r="O32" s="103"/>
      <c r="P32" s="103"/>
      <c r="Q32" s="396" t="str">
        <f t="shared" si="0"/>
        <v>Rolinettes ChocoNoisette</v>
      </c>
      <c r="R32" s="396"/>
      <c r="S32" s="103"/>
      <c r="T32" s="103"/>
      <c r="U32" s="103"/>
      <c r="V32" s="103"/>
      <c r="W32" s="103"/>
      <c r="X32" s="103"/>
      <c r="Y32" s="103"/>
      <c r="Z32" s="103"/>
      <c r="AA32" s="103"/>
      <c r="AB32" s="105"/>
      <c r="AC32" s="62">
        <f t="shared" si="1"/>
        <v>510</v>
      </c>
      <c r="AD32" s="136" t="str">
        <f t="shared" si="1"/>
        <v>Rolinettes ChocoNoisette</v>
      </c>
      <c r="AE32" s="394">
        <f t="shared" si="25"/>
        <v>0</v>
      </c>
      <c r="AF32" s="395"/>
      <c r="AG32" s="108">
        <f t="shared" si="12"/>
        <v>0</v>
      </c>
      <c r="AH32" s="109"/>
      <c r="AI32" s="17"/>
      <c r="AJ32" s="17"/>
      <c r="AL32" s="62">
        <f t="shared" si="26"/>
        <v>510</v>
      </c>
      <c r="AM32" s="111" t="str">
        <f t="shared" si="13"/>
        <v>Rolinettes ChocoNoisette</v>
      </c>
      <c r="AN32" s="101">
        <f t="shared" si="13"/>
        <v>11.5</v>
      </c>
      <c r="AO32" s="102"/>
      <c r="AP32" s="103"/>
      <c r="AQ32" s="103"/>
      <c r="AR32" s="103"/>
      <c r="AS32" s="103"/>
      <c r="AT32" s="103"/>
      <c r="AU32" s="103"/>
      <c r="AV32" s="103"/>
      <c r="AW32" s="103"/>
      <c r="AX32" s="103"/>
      <c r="AY32" s="396" t="str">
        <f t="shared" si="3"/>
        <v>Rolinettes ChocoNoisette</v>
      </c>
      <c r="AZ32" s="396"/>
      <c r="BA32" s="103"/>
      <c r="BB32" s="103"/>
      <c r="BC32" s="103"/>
      <c r="BD32" s="103"/>
      <c r="BE32" s="103"/>
      <c r="BF32" s="103"/>
      <c r="BG32" s="103"/>
      <c r="BH32" s="103"/>
      <c r="BI32" s="103"/>
      <c r="BJ32" s="105"/>
      <c r="BK32" s="62">
        <f t="shared" si="4"/>
        <v>510</v>
      </c>
      <c r="BL32" s="136" t="str">
        <f t="shared" si="4"/>
        <v>Rolinettes ChocoNoisette</v>
      </c>
      <c r="BM32" s="394">
        <f t="shared" si="27"/>
        <v>0</v>
      </c>
      <c r="BN32" s="395"/>
      <c r="BO32" s="107">
        <f t="shared" si="14"/>
        <v>0</v>
      </c>
      <c r="BP32" s="108">
        <f t="shared" si="15"/>
        <v>0</v>
      </c>
      <c r="BQ32" s="19"/>
      <c r="BR32" s="17"/>
      <c r="BS32" s="17"/>
      <c r="BT32" s="17"/>
      <c r="BU32" s="62">
        <f t="shared" si="28"/>
        <v>510</v>
      </c>
      <c r="BV32" s="111" t="str">
        <f t="shared" si="16"/>
        <v>Rolinettes ChocoNoisette</v>
      </c>
      <c r="BW32" s="101">
        <f t="shared" si="16"/>
        <v>11.5</v>
      </c>
      <c r="BX32" s="102"/>
      <c r="BY32" s="103"/>
      <c r="BZ32" s="103"/>
      <c r="CA32" s="103"/>
      <c r="CB32" s="103"/>
      <c r="CC32" s="103"/>
      <c r="CD32" s="103"/>
      <c r="CE32" s="103"/>
      <c r="CF32" s="103"/>
      <c r="CG32" s="103"/>
      <c r="CH32" s="396" t="str">
        <f t="shared" si="6"/>
        <v>Rolinettes ChocoNoisette</v>
      </c>
      <c r="CI32" s="396"/>
      <c r="CJ32" s="103"/>
      <c r="CK32" s="103"/>
      <c r="CL32" s="103"/>
      <c r="CM32" s="103"/>
      <c r="CN32" s="103"/>
      <c r="CO32" s="103"/>
      <c r="CP32" s="103"/>
      <c r="CQ32" s="103"/>
      <c r="CR32" s="103"/>
      <c r="CS32" s="105"/>
      <c r="CT32" s="62">
        <f t="shared" si="7"/>
        <v>510</v>
      </c>
      <c r="CU32" s="136" t="str">
        <f t="shared" si="7"/>
        <v>Rolinettes ChocoNoisette</v>
      </c>
      <c r="CV32" s="394">
        <f t="shared" si="29"/>
        <v>0</v>
      </c>
      <c r="CW32" s="395"/>
      <c r="CX32" s="107">
        <f t="shared" si="17"/>
        <v>0</v>
      </c>
      <c r="CY32" s="108">
        <f t="shared" si="18"/>
        <v>0</v>
      </c>
      <c r="CZ32" s="19"/>
      <c r="DA32" s="17"/>
      <c r="DB32" s="17"/>
      <c r="DC32" s="62">
        <f t="shared" si="30"/>
        <v>510</v>
      </c>
      <c r="DD32" s="111" t="str">
        <f t="shared" si="19"/>
        <v>Rolinettes ChocoNoisette</v>
      </c>
      <c r="DE32" s="101">
        <f t="shared" si="19"/>
        <v>11.5</v>
      </c>
      <c r="DF32" s="102"/>
      <c r="DG32" s="103"/>
      <c r="DH32" s="103"/>
      <c r="DI32" s="103"/>
      <c r="DJ32" s="103"/>
      <c r="DK32" s="103"/>
      <c r="DL32" s="103"/>
      <c r="DM32" s="103"/>
      <c r="DN32" s="103"/>
      <c r="DO32" s="103"/>
      <c r="DP32" s="396" t="str">
        <f t="shared" si="8"/>
        <v>Rolinettes ChocoNoisette</v>
      </c>
      <c r="DQ32" s="396"/>
      <c r="DR32" s="103"/>
      <c r="DS32" s="103"/>
      <c r="DT32" s="103"/>
      <c r="DU32" s="103"/>
      <c r="DV32" s="103"/>
      <c r="DW32" s="103"/>
      <c r="DX32" s="103"/>
      <c r="DY32" s="103"/>
      <c r="DZ32" s="103"/>
      <c r="EA32" s="105"/>
      <c r="EB32" s="62">
        <f t="shared" si="9"/>
        <v>510</v>
      </c>
      <c r="EC32" s="136" t="str">
        <f t="shared" si="9"/>
        <v>Rolinettes ChocoNoisette</v>
      </c>
      <c r="ED32" s="394">
        <f t="shared" si="31"/>
        <v>0</v>
      </c>
      <c r="EE32" s="395"/>
      <c r="EF32" s="107">
        <f t="shared" si="20"/>
        <v>0</v>
      </c>
      <c r="EG32" s="108">
        <f t="shared" si="21"/>
        <v>0</v>
      </c>
      <c r="EH32" s="19"/>
      <c r="EI32" s="17"/>
      <c r="EK32" s="62">
        <f t="shared" si="32"/>
        <v>510</v>
      </c>
      <c r="EL32" s="111" t="str">
        <f t="shared" si="22"/>
        <v>Rolinettes ChocoNoisette</v>
      </c>
      <c r="EM32" s="101">
        <f t="shared" si="22"/>
        <v>11.5</v>
      </c>
      <c r="EN32" s="102"/>
      <c r="EO32" s="103"/>
      <c r="EP32" s="103"/>
      <c r="EQ32" s="103"/>
      <c r="ER32" s="103"/>
      <c r="ES32" s="103"/>
      <c r="ET32" s="103"/>
      <c r="EU32" s="103"/>
      <c r="EV32" s="103"/>
      <c r="EW32" s="103"/>
      <c r="EX32" s="396" t="str">
        <f t="shared" si="10"/>
        <v>Rolinettes ChocoNoisette</v>
      </c>
      <c r="EY32" s="396"/>
      <c r="EZ32" s="103"/>
      <c r="FA32" s="103"/>
      <c r="FB32" s="103"/>
      <c r="FC32" s="103"/>
      <c r="FD32" s="103"/>
      <c r="FE32" s="103"/>
      <c r="FF32" s="103"/>
      <c r="FG32" s="103"/>
      <c r="FH32" s="103"/>
      <c r="FI32" s="105"/>
      <c r="FJ32" s="62">
        <f t="shared" si="11"/>
        <v>510</v>
      </c>
      <c r="FK32" s="136" t="str">
        <f t="shared" si="11"/>
        <v>Rolinettes ChocoNoisette</v>
      </c>
      <c r="FL32" s="394">
        <f t="shared" si="33"/>
        <v>0</v>
      </c>
      <c r="FM32" s="395"/>
      <c r="FN32" s="107">
        <f t="shared" si="23"/>
        <v>0</v>
      </c>
      <c r="FO32" s="108">
        <f t="shared" si="24"/>
        <v>0</v>
      </c>
      <c r="FP32" s="19"/>
      <c r="FQ32" s="17"/>
      <c r="FR32" s="17"/>
    </row>
    <row r="33" spans="4:174" ht="24" customHeight="1">
      <c r="D33" s="43">
        <v>520</v>
      </c>
      <c r="E33" s="92" t="s">
        <v>57</v>
      </c>
      <c r="F33" s="93">
        <f>'Cde conso. 1 à 100'!F33</f>
        <v>10.8</v>
      </c>
      <c r="G33" s="94"/>
      <c r="H33" s="95"/>
      <c r="I33" s="95"/>
      <c r="J33" s="95"/>
      <c r="K33" s="95"/>
      <c r="L33" s="95"/>
      <c r="M33" s="95"/>
      <c r="N33" s="95"/>
      <c r="O33" s="95"/>
      <c r="P33" s="95"/>
      <c r="Q33" s="393" t="str">
        <f t="shared" si="0"/>
        <v>Sablés Viennois</v>
      </c>
      <c r="R33" s="393"/>
      <c r="S33" s="95"/>
      <c r="T33" s="95"/>
      <c r="U33" s="95"/>
      <c r="V33" s="95"/>
      <c r="W33" s="95"/>
      <c r="X33" s="95"/>
      <c r="Y33" s="95"/>
      <c r="Z33" s="95"/>
      <c r="AA33" s="95"/>
      <c r="AB33" s="96"/>
      <c r="AC33" s="43">
        <f t="shared" si="1"/>
        <v>520</v>
      </c>
      <c r="AD33" s="97" t="str">
        <f t="shared" si="1"/>
        <v>Sablés Viennois</v>
      </c>
      <c r="AE33" s="385">
        <f t="shared" si="25"/>
        <v>0</v>
      </c>
      <c r="AF33" s="386"/>
      <c r="AG33" s="98">
        <f t="shared" si="12"/>
        <v>0</v>
      </c>
      <c r="AH33" s="99"/>
      <c r="AI33" s="17"/>
      <c r="AJ33" s="17"/>
      <c r="AL33" s="43">
        <f t="shared" si="26"/>
        <v>520</v>
      </c>
      <c r="AM33" s="92" t="str">
        <f t="shared" si="13"/>
        <v>Sablés Viennois</v>
      </c>
      <c r="AN33" s="93">
        <f t="shared" si="13"/>
        <v>10.8</v>
      </c>
      <c r="AO33" s="94"/>
      <c r="AP33" s="95"/>
      <c r="AQ33" s="95"/>
      <c r="AR33" s="95"/>
      <c r="AS33" s="95"/>
      <c r="AT33" s="95"/>
      <c r="AU33" s="95"/>
      <c r="AV33" s="95"/>
      <c r="AW33" s="95"/>
      <c r="AX33" s="95"/>
      <c r="AY33" s="393" t="str">
        <f t="shared" si="3"/>
        <v>Sablés Viennois</v>
      </c>
      <c r="AZ33" s="393"/>
      <c r="BA33" s="95"/>
      <c r="BB33" s="95"/>
      <c r="BC33" s="95"/>
      <c r="BD33" s="95"/>
      <c r="BE33" s="95"/>
      <c r="BF33" s="95"/>
      <c r="BG33" s="95"/>
      <c r="BH33" s="95"/>
      <c r="BI33" s="95"/>
      <c r="BJ33" s="96"/>
      <c r="BK33" s="43">
        <f t="shared" si="4"/>
        <v>520</v>
      </c>
      <c r="BL33" s="97" t="str">
        <f t="shared" si="4"/>
        <v>Sablés Viennois</v>
      </c>
      <c r="BM33" s="385">
        <f t="shared" si="27"/>
        <v>0</v>
      </c>
      <c r="BN33" s="386"/>
      <c r="BO33" s="110">
        <f t="shared" si="14"/>
        <v>0</v>
      </c>
      <c r="BP33" s="98">
        <f t="shared" si="15"/>
        <v>0</v>
      </c>
      <c r="BQ33" s="21"/>
      <c r="BR33" s="17"/>
      <c r="BS33" s="17"/>
      <c r="BT33" s="17"/>
      <c r="BU33" s="43">
        <f t="shared" si="28"/>
        <v>520</v>
      </c>
      <c r="BV33" s="92" t="str">
        <f t="shared" si="16"/>
        <v>Sablés Viennois</v>
      </c>
      <c r="BW33" s="93">
        <f t="shared" si="16"/>
        <v>10.8</v>
      </c>
      <c r="BX33" s="94"/>
      <c r="BY33" s="95"/>
      <c r="BZ33" s="95"/>
      <c r="CA33" s="95"/>
      <c r="CB33" s="95"/>
      <c r="CC33" s="95"/>
      <c r="CD33" s="95"/>
      <c r="CE33" s="95"/>
      <c r="CF33" s="95"/>
      <c r="CG33" s="95"/>
      <c r="CH33" s="393" t="str">
        <f t="shared" si="6"/>
        <v>Sablés Viennois</v>
      </c>
      <c r="CI33" s="393"/>
      <c r="CJ33" s="95"/>
      <c r="CK33" s="95"/>
      <c r="CL33" s="95"/>
      <c r="CM33" s="95"/>
      <c r="CN33" s="95"/>
      <c r="CO33" s="95"/>
      <c r="CP33" s="95"/>
      <c r="CQ33" s="95"/>
      <c r="CR33" s="95"/>
      <c r="CS33" s="96"/>
      <c r="CT33" s="43">
        <f t="shared" si="7"/>
        <v>520</v>
      </c>
      <c r="CU33" s="97" t="str">
        <f t="shared" si="7"/>
        <v>Sablés Viennois</v>
      </c>
      <c r="CV33" s="385">
        <f t="shared" si="29"/>
        <v>0</v>
      </c>
      <c r="CW33" s="386"/>
      <c r="CX33" s="110">
        <f t="shared" si="17"/>
        <v>0</v>
      </c>
      <c r="CY33" s="98">
        <f t="shared" si="18"/>
        <v>0</v>
      </c>
      <c r="CZ33" s="21"/>
      <c r="DA33" s="17"/>
      <c r="DB33" s="17"/>
      <c r="DC33" s="43">
        <f t="shared" si="30"/>
        <v>520</v>
      </c>
      <c r="DD33" s="92" t="str">
        <f t="shared" si="19"/>
        <v>Sablés Viennois</v>
      </c>
      <c r="DE33" s="93">
        <f t="shared" si="19"/>
        <v>10.8</v>
      </c>
      <c r="DF33" s="94"/>
      <c r="DG33" s="95"/>
      <c r="DH33" s="95"/>
      <c r="DI33" s="95"/>
      <c r="DJ33" s="95"/>
      <c r="DK33" s="95"/>
      <c r="DL33" s="95"/>
      <c r="DM33" s="95"/>
      <c r="DN33" s="95"/>
      <c r="DO33" s="95"/>
      <c r="DP33" s="393" t="str">
        <f t="shared" si="8"/>
        <v>Sablés Viennois</v>
      </c>
      <c r="DQ33" s="393"/>
      <c r="DR33" s="95"/>
      <c r="DS33" s="95"/>
      <c r="DT33" s="95"/>
      <c r="DU33" s="95"/>
      <c r="DV33" s="95"/>
      <c r="DW33" s="95"/>
      <c r="DX33" s="95"/>
      <c r="DY33" s="95"/>
      <c r="DZ33" s="95"/>
      <c r="EA33" s="96"/>
      <c r="EB33" s="43">
        <f t="shared" si="9"/>
        <v>520</v>
      </c>
      <c r="EC33" s="97" t="str">
        <f t="shared" si="9"/>
        <v>Sablés Viennois</v>
      </c>
      <c r="ED33" s="385">
        <f t="shared" si="31"/>
        <v>0</v>
      </c>
      <c r="EE33" s="386"/>
      <c r="EF33" s="110">
        <f t="shared" si="20"/>
        <v>0</v>
      </c>
      <c r="EG33" s="98">
        <f t="shared" si="21"/>
        <v>0</v>
      </c>
      <c r="EH33" s="21"/>
      <c r="EI33" s="17"/>
      <c r="EK33" s="43">
        <f t="shared" si="32"/>
        <v>520</v>
      </c>
      <c r="EL33" s="92" t="str">
        <f t="shared" si="22"/>
        <v>Sablés Viennois</v>
      </c>
      <c r="EM33" s="93">
        <f t="shared" si="22"/>
        <v>10.8</v>
      </c>
      <c r="EN33" s="94"/>
      <c r="EO33" s="95"/>
      <c r="EP33" s="95"/>
      <c r="EQ33" s="95"/>
      <c r="ER33" s="95"/>
      <c r="ES33" s="95"/>
      <c r="ET33" s="95"/>
      <c r="EU33" s="95"/>
      <c r="EV33" s="95"/>
      <c r="EW33" s="95"/>
      <c r="EX33" s="393" t="str">
        <f t="shared" si="10"/>
        <v>Sablés Viennois</v>
      </c>
      <c r="EY33" s="393"/>
      <c r="EZ33" s="95"/>
      <c r="FA33" s="95"/>
      <c r="FB33" s="95"/>
      <c r="FC33" s="95"/>
      <c r="FD33" s="95"/>
      <c r="FE33" s="95"/>
      <c r="FF33" s="95"/>
      <c r="FG33" s="95"/>
      <c r="FH33" s="95"/>
      <c r="FI33" s="96"/>
      <c r="FJ33" s="43">
        <f t="shared" si="11"/>
        <v>520</v>
      </c>
      <c r="FK33" s="97" t="str">
        <f t="shared" si="11"/>
        <v>Sablés Viennois</v>
      </c>
      <c r="FL33" s="385">
        <f t="shared" si="33"/>
        <v>0</v>
      </c>
      <c r="FM33" s="386"/>
      <c r="FN33" s="110">
        <f t="shared" si="23"/>
        <v>0</v>
      </c>
      <c r="FO33" s="98">
        <f t="shared" si="24"/>
        <v>0</v>
      </c>
      <c r="FP33" s="21"/>
      <c r="FQ33" s="17"/>
      <c r="FR33" s="17"/>
    </row>
    <row r="34" spans="4:174" s="223" customFormat="1" ht="24" customHeight="1">
      <c r="D34" s="249">
        <v>525</v>
      </c>
      <c r="E34" s="250" t="s">
        <v>113</v>
      </c>
      <c r="F34" s="101">
        <f>'Cde conso. 1 à 100'!F34</f>
        <v>10.6</v>
      </c>
      <c r="G34" s="251"/>
      <c r="H34" s="252"/>
      <c r="I34" s="252"/>
      <c r="J34" s="252"/>
      <c r="K34" s="252"/>
      <c r="L34" s="252"/>
      <c r="M34" s="252"/>
      <c r="N34" s="252"/>
      <c r="O34" s="252"/>
      <c r="P34" s="252"/>
      <c r="Q34" s="430" t="str">
        <f>E34</f>
        <v>P'tit Dej ChocoCroustill'</v>
      </c>
      <c r="R34" s="431"/>
      <c r="S34" s="252"/>
      <c r="T34" s="252"/>
      <c r="U34" s="252"/>
      <c r="V34" s="252"/>
      <c r="W34" s="252"/>
      <c r="X34" s="252"/>
      <c r="Y34" s="252"/>
      <c r="Z34" s="252"/>
      <c r="AA34" s="252"/>
      <c r="AB34" s="253"/>
      <c r="AC34" s="249">
        <f t="shared" si="1"/>
        <v>525</v>
      </c>
      <c r="AD34" s="254" t="str">
        <f t="shared" si="1"/>
        <v>P'tit Dej ChocoCroustill'</v>
      </c>
      <c r="AE34" s="394">
        <f t="shared" ref="AE34" si="34">SUM(S34:AB34,G34:P34)</f>
        <v>0</v>
      </c>
      <c r="AF34" s="395"/>
      <c r="AG34" s="108">
        <f t="shared" si="12"/>
        <v>0</v>
      </c>
      <c r="AH34" s="256"/>
      <c r="AI34" s="222"/>
      <c r="AJ34" s="222"/>
      <c r="AL34" s="249">
        <f t="shared" si="26"/>
        <v>525</v>
      </c>
      <c r="AM34" s="250" t="str">
        <f t="shared" si="13"/>
        <v>P'tit Dej ChocoCroustill'</v>
      </c>
      <c r="AN34" s="101">
        <f t="shared" si="13"/>
        <v>10.6</v>
      </c>
      <c r="AO34" s="251"/>
      <c r="AP34" s="252"/>
      <c r="AQ34" s="252"/>
      <c r="AR34" s="252"/>
      <c r="AS34" s="252"/>
      <c r="AT34" s="252"/>
      <c r="AU34" s="252"/>
      <c r="AV34" s="252"/>
      <c r="AW34" s="252"/>
      <c r="AX34" s="252"/>
      <c r="AY34" s="430" t="str">
        <f>AM34</f>
        <v>P'tit Dej ChocoCroustill'</v>
      </c>
      <c r="AZ34" s="431"/>
      <c r="BA34" s="252"/>
      <c r="BB34" s="252"/>
      <c r="BC34" s="252"/>
      <c r="BD34" s="252"/>
      <c r="BE34" s="252"/>
      <c r="BF34" s="252"/>
      <c r="BG34" s="252"/>
      <c r="BH34" s="252"/>
      <c r="BI34" s="252"/>
      <c r="BJ34" s="253"/>
      <c r="BK34" s="249">
        <f>AL34</f>
        <v>525</v>
      </c>
      <c r="BL34" s="254" t="str">
        <f t="shared" si="4"/>
        <v>P'tit Dej ChocoCroustill'</v>
      </c>
      <c r="BM34" s="394">
        <f t="shared" ref="BM34" si="35">SUM(BA34:BJ34,AO34:AX34)</f>
        <v>0</v>
      </c>
      <c r="BN34" s="395"/>
      <c r="BO34" s="107">
        <f t="shared" ref="BO34" si="36">BM34+AE34</f>
        <v>0</v>
      </c>
      <c r="BP34" s="108">
        <f t="shared" ref="BP34" si="37">BO34*AN34</f>
        <v>0</v>
      </c>
      <c r="BQ34" s="256"/>
      <c r="BR34" s="222"/>
      <c r="BS34" s="222"/>
      <c r="BT34" s="222"/>
      <c r="BU34" s="249">
        <f t="shared" si="28"/>
        <v>525</v>
      </c>
      <c r="BV34" s="250" t="str">
        <f t="shared" si="16"/>
        <v>P'tit Dej ChocoCroustill'</v>
      </c>
      <c r="BW34" s="101">
        <f t="shared" si="16"/>
        <v>10.6</v>
      </c>
      <c r="BX34" s="251"/>
      <c r="BY34" s="252"/>
      <c r="BZ34" s="252"/>
      <c r="CA34" s="252"/>
      <c r="CB34" s="252"/>
      <c r="CC34" s="252"/>
      <c r="CD34" s="252"/>
      <c r="CE34" s="252"/>
      <c r="CF34" s="252"/>
      <c r="CG34" s="252"/>
      <c r="CH34" s="430" t="str">
        <f>BV34</f>
        <v>P'tit Dej ChocoCroustill'</v>
      </c>
      <c r="CI34" s="431"/>
      <c r="CJ34" s="252"/>
      <c r="CK34" s="252"/>
      <c r="CL34" s="252"/>
      <c r="CM34" s="252"/>
      <c r="CN34" s="252"/>
      <c r="CO34" s="252"/>
      <c r="CP34" s="252"/>
      <c r="CQ34" s="252"/>
      <c r="CR34" s="252"/>
      <c r="CS34" s="253"/>
      <c r="CT34" s="249">
        <f>BU34</f>
        <v>525</v>
      </c>
      <c r="CU34" s="254" t="str">
        <f t="shared" si="7"/>
        <v>P'tit Dej ChocoCroustill'</v>
      </c>
      <c r="CV34" s="394">
        <f t="shared" ref="CV34" si="38">SUM(CJ34:CS34,BX34:CG34)</f>
        <v>0</v>
      </c>
      <c r="CW34" s="395"/>
      <c r="CX34" s="107">
        <f t="shared" ref="CX34" si="39">AE34+BM34+CV34</f>
        <v>0</v>
      </c>
      <c r="CY34" s="108">
        <f t="shared" ref="CY34" si="40">BW34*CX34</f>
        <v>0</v>
      </c>
      <c r="CZ34" s="256"/>
      <c r="DA34" s="222"/>
      <c r="DB34" s="222"/>
      <c r="DC34" s="249">
        <f t="shared" si="30"/>
        <v>525</v>
      </c>
      <c r="DD34" s="250" t="str">
        <f t="shared" si="19"/>
        <v>P'tit Dej ChocoCroustill'</v>
      </c>
      <c r="DE34" s="101">
        <f t="shared" si="19"/>
        <v>10.6</v>
      </c>
      <c r="DF34" s="251"/>
      <c r="DG34" s="252"/>
      <c r="DH34" s="252"/>
      <c r="DI34" s="252"/>
      <c r="DJ34" s="252"/>
      <c r="DK34" s="252"/>
      <c r="DL34" s="252"/>
      <c r="DM34" s="252"/>
      <c r="DN34" s="252"/>
      <c r="DO34" s="252"/>
      <c r="DP34" s="430" t="str">
        <f>DD34</f>
        <v>P'tit Dej ChocoCroustill'</v>
      </c>
      <c r="DQ34" s="431"/>
      <c r="DR34" s="252"/>
      <c r="DS34" s="252"/>
      <c r="DT34" s="252"/>
      <c r="DU34" s="252"/>
      <c r="DV34" s="252"/>
      <c r="DW34" s="252"/>
      <c r="DX34" s="252"/>
      <c r="DY34" s="252"/>
      <c r="DZ34" s="252"/>
      <c r="EA34" s="253"/>
      <c r="EB34" s="249">
        <f>DC34</f>
        <v>525</v>
      </c>
      <c r="EC34" s="254" t="str">
        <f t="shared" si="9"/>
        <v>P'tit Dej ChocoCroustill'</v>
      </c>
      <c r="ED34" s="394">
        <f t="shared" ref="ED34" si="41">SUM(DR34:EA34,DF34:DO34)</f>
        <v>0</v>
      </c>
      <c r="EE34" s="395"/>
      <c r="EF34" s="107">
        <f t="shared" si="20"/>
        <v>0</v>
      </c>
      <c r="EG34" s="108">
        <f t="shared" ref="EG34" si="42">DE34*EF34</f>
        <v>0</v>
      </c>
      <c r="EH34" s="256"/>
      <c r="EI34" s="222"/>
      <c r="EK34" s="249">
        <f t="shared" si="32"/>
        <v>525</v>
      </c>
      <c r="EL34" s="250" t="str">
        <f t="shared" si="22"/>
        <v>P'tit Dej ChocoCroustill'</v>
      </c>
      <c r="EM34" s="101">
        <f t="shared" si="22"/>
        <v>10.6</v>
      </c>
      <c r="EN34" s="251"/>
      <c r="EO34" s="252"/>
      <c r="EP34" s="252"/>
      <c r="EQ34" s="252"/>
      <c r="ER34" s="252"/>
      <c r="ES34" s="252"/>
      <c r="ET34" s="252"/>
      <c r="EU34" s="252"/>
      <c r="EV34" s="252"/>
      <c r="EW34" s="252"/>
      <c r="EX34" s="430" t="str">
        <f>EL34</f>
        <v>P'tit Dej ChocoCroustill'</v>
      </c>
      <c r="EY34" s="431"/>
      <c r="EZ34" s="252"/>
      <c r="FA34" s="252"/>
      <c r="FB34" s="252"/>
      <c r="FC34" s="252"/>
      <c r="FD34" s="252"/>
      <c r="FE34" s="252"/>
      <c r="FF34" s="252"/>
      <c r="FG34" s="252"/>
      <c r="FH34" s="252"/>
      <c r="FI34" s="253"/>
      <c r="FJ34" s="249">
        <f>EK34</f>
        <v>525</v>
      </c>
      <c r="FK34" s="254" t="str">
        <f t="shared" si="11"/>
        <v>P'tit Dej ChocoCroustill'</v>
      </c>
      <c r="FL34" s="394">
        <f t="shared" ref="FL34" si="43">SUM(EZ34:FI34,EN34:EW34)</f>
        <v>0</v>
      </c>
      <c r="FM34" s="395"/>
      <c r="FN34" s="107">
        <f t="shared" si="23"/>
        <v>0</v>
      </c>
      <c r="FO34" s="108">
        <f t="shared" ref="FO34" si="44">FN34*EM34</f>
        <v>0</v>
      </c>
      <c r="FP34" s="256"/>
      <c r="FQ34" s="222"/>
      <c r="FR34" s="222"/>
    </row>
    <row r="35" spans="4:174" ht="24" customHeight="1">
      <c r="D35" s="225">
        <v>530</v>
      </c>
      <c r="E35" s="226" t="s">
        <v>58</v>
      </c>
      <c r="F35" s="93">
        <f>'Cde conso. 1 à 100'!F35</f>
        <v>8.9</v>
      </c>
      <c r="G35" s="228"/>
      <c r="H35" s="229"/>
      <c r="I35" s="229"/>
      <c r="J35" s="229"/>
      <c r="K35" s="229"/>
      <c r="L35" s="229"/>
      <c r="M35" s="229"/>
      <c r="N35" s="229"/>
      <c r="O35" s="229"/>
      <c r="P35" s="229"/>
      <c r="Q35" s="397" t="str">
        <f t="shared" si="0"/>
        <v>Brins Framboise</v>
      </c>
      <c r="R35" s="397"/>
      <c r="S35" s="229"/>
      <c r="T35" s="229"/>
      <c r="U35" s="229"/>
      <c r="V35" s="229"/>
      <c r="W35" s="229"/>
      <c r="X35" s="229"/>
      <c r="Y35" s="229"/>
      <c r="Z35" s="229"/>
      <c r="AA35" s="229"/>
      <c r="AB35" s="230"/>
      <c r="AC35" s="225">
        <f t="shared" si="1"/>
        <v>530</v>
      </c>
      <c r="AD35" s="231" t="str">
        <f t="shared" si="1"/>
        <v>Brins Framboise</v>
      </c>
      <c r="AE35" s="398">
        <f t="shared" si="25"/>
        <v>0</v>
      </c>
      <c r="AF35" s="399"/>
      <c r="AG35" s="98">
        <f t="shared" si="12"/>
        <v>0</v>
      </c>
      <c r="AH35" s="232"/>
      <c r="AI35" s="17"/>
      <c r="AJ35" s="17"/>
      <c r="AL35" s="43">
        <f t="shared" si="26"/>
        <v>530</v>
      </c>
      <c r="AM35" s="226" t="str">
        <f t="shared" si="13"/>
        <v>Brins Framboise</v>
      </c>
      <c r="AN35" s="227">
        <f t="shared" si="13"/>
        <v>8.9</v>
      </c>
      <c r="AO35" s="228"/>
      <c r="AP35" s="229"/>
      <c r="AQ35" s="229"/>
      <c r="AR35" s="229"/>
      <c r="AS35" s="229"/>
      <c r="AT35" s="229"/>
      <c r="AU35" s="229"/>
      <c r="AV35" s="229"/>
      <c r="AW35" s="229"/>
      <c r="AX35" s="229"/>
      <c r="AY35" s="397" t="str">
        <f t="shared" si="3"/>
        <v>Brins Framboise</v>
      </c>
      <c r="AZ35" s="397"/>
      <c r="BA35" s="229"/>
      <c r="BB35" s="229"/>
      <c r="BC35" s="229"/>
      <c r="BD35" s="229"/>
      <c r="BE35" s="229"/>
      <c r="BF35" s="229"/>
      <c r="BG35" s="229"/>
      <c r="BH35" s="229"/>
      <c r="BI35" s="229"/>
      <c r="BJ35" s="230"/>
      <c r="BK35" s="225">
        <f t="shared" si="4"/>
        <v>530</v>
      </c>
      <c r="BL35" s="231" t="str">
        <f t="shared" si="4"/>
        <v>Brins Framboise</v>
      </c>
      <c r="BM35" s="398">
        <f t="shared" si="27"/>
        <v>0</v>
      </c>
      <c r="BN35" s="399"/>
      <c r="BO35" s="186">
        <f t="shared" si="14"/>
        <v>0</v>
      </c>
      <c r="BP35" s="187">
        <f t="shared" si="15"/>
        <v>0</v>
      </c>
      <c r="BQ35" s="66"/>
      <c r="BR35" s="17"/>
      <c r="BS35" s="17"/>
      <c r="BT35" s="17"/>
      <c r="BU35" s="43">
        <f t="shared" si="28"/>
        <v>530</v>
      </c>
      <c r="BV35" s="226" t="str">
        <f t="shared" si="16"/>
        <v>Brins Framboise</v>
      </c>
      <c r="BW35" s="227">
        <f t="shared" si="16"/>
        <v>8.9</v>
      </c>
      <c r="BX35" s="228"/>
      <c r="BY35" s="229"/>
      <c r="BZ35" s="229"/>
      <c r="CA35" s="229"/>
      <c r="CB35" s="229"/>
      <c r="CC35" s="229"/>
      <c r="CD35" s="229"/>
      <c r="CE35" s="229"/>
      <c r="CF35" s="229"/>
      <c r="CG35" s="229"/>
      <c r="CH35" s="397" t="str">
        <f t="shared" si="6"/>
        <v>Brins Framboise</v>
      </c>
      <c r="CI35" s="397"/>
      <c r="CJ35" s="229"/>
      <c r="CK35" s="229"/>
      <c r="CL35" s="229"/>
      <c r="CM35" s="229"/>
      <c r="CN35" s="229"/>
      <c r="CO35" s="229"/>
      <c r="CP35" s="229"/>
      <c r="CQ35" s="229"/>
      <c r="CR35" s="229"/>
      <c r="CS35" s="230"/>
      <c r="CT35" s="225">
        <f t="shared" si="7"/>
        <v>530</v>
      </c>
      <c r="CU35" s="231" t="str">
        <f t="shared" si="7"/>
        <v>Brins Framboise</v>
      </c>
      <c r="CV35" s="398">
        <f t="shared" si="29"/>
        <v>0</v>
      </c>
      <c r="CW35" s="399"/>
      <c r="CX35" s="186">
        <f t="shared" si="17"/>
        <v>0</v>
      </c>
      <c r="CY35" s="187">
        <f t="shared" si="18"/>
        <v>0</v>
      </c>
      <c r="CZ35" s="66"/>
      <c r="DA35" s="17"/>
      <c r="DB35" s="17"/>
      <c r="DC35" s="43">
        <f t="shared" si="30"/>
        <v>530</v>
      </c>
      <c r="DD35" s="226" t="str">
        <f t="shared" si="19"/>
        <v>Brins Framboise</v>
      </c>
      <c r="DE35" s="227">
        <f t="shared" si="19"/>
        <v>8.9</v>
      </c>
      <c r="DF35" s="228"/>
      <c r="DG35" s="229"/>
      <c r="DH35" s="229"/>
      <c r="DI35" s="229"/>
      <c r="DJ35" s="229"/>
      <c r="DK35" s="229"/>
      <c r="DL35" s="229"/>
      <c r="DM35" s="229"/>
      <c r="DN35" s="229"/>
      <c r="DO35" s="229"/>
      <c r="DP35" s="397" t="str">
        <f t="shared" si="8"/>
        <v>Brins Framboise</v>
      </c>
      <c r="DQ35" s="397"/>
      <c r="DR35" s="229"/>
      <c r="DS35" s="229"/>
      <c r="DT35" s="229"/>
      <c r="DU35" s="229"/>
      <c r="DV35" s="229"/>
      <c r="DW35" s="229"/>
      <c r="DX35" s="229"/>
      <c r="DY35" s="229"/>
      <c r="DZ35" s="229"/>
      <c r="EA35" s="230"/>
      <c r="EB35" s="225">
        <f t="shared" si="9"/>
        <v>530</v>
      </c>
      <c r="EC35" s="231" t="str">
        <f t="shared" si="9"/>
        <v>Brins Framboise</v>
      </c>
      <c r="ED35" s="398">
        <f t="shared" si="31"/>
        <v>0</v>
      </c>
      <c r="EE35" s="399"/>
      <c r="EF35" s="186">
        <f t="shared" si="20"/>
        <v>0</v>
      </c>
      <c r="EG35" s="187">
        <f t="shared" si="21"/>
        <v>0</v>
      </c>
      <c r="EH35" s="66"/>
      <c r="EI35" s="17"/>
      <c r="EK35" s="43">
        <f t="shared" si="32"/>
        <v>530</v>
      </c>
      <c r="EL35" s="226" t="str">
        <f t="shared" si="22"/>
        <v>Brins Framboise</v>
      </c>
      <c r="EM35" s="93">
        <f t="shared" si="22"/>
        <v>8.9</v>
      </c>
      <c r="EN35" s="228"/>
      <c r="EO35" s="229"/>
      <c r="EP35" s="229"/>
      <c r="EQ35" s="229"/>
      <c r="ER35" s="229"/>
      <c r="ES35" s="229"/>
      <c r="ET35" s="229"/>
      <c r="EU35" s="229"/>
      <c r="EV35" s="229"/>
      <c r="EW35" s="229"/>
      <c r="EX35" s="397" t="str">
        <f t="shared" si="10"/>
        <v>Brins Framboise</v>
      </c>
      <c r="EY35" s="397"/>
      <c r="EZ35" s="229"/>
      <c r="FA35" s="229"/>
      <c r="FB35" s="229"/>
      <c r="FC35" s="229"/>
      <c r="FD35" s="229"/>
      <c r="FE35" s="229"/>
      <c r="FF35" s="229"/>
      <c r="FG35" s="229"/>
      <c r="FH35" s="229"/>
      <c r="FI35" s="230"/>
      <c r="FJ35" s="225">
        <f t="shared" si="11"/>
        <v>530</v>
      </c>
      <c r="FK35" s="231" t="str">
        <f t="shared" si="11"/>
        <v>Brins Framboise</v>
      </c>
      <c r="FL35" s="398">
        <f t="shared" si="33"/>
        <v>0</v>
      </c>
      <c r="FM35" s="399"/>
      <c r="FN35" s="186">
        <f t="shared" si="23"/>
        <v>0</v>
      </c>
      <c r="FO35" s="187">
        <f t="shared" si="24"/>
        <v>0</v>
      </c>
      <c r="FP35" s="66"/>
      <c r="FQ35" s="17"/>
      <c r="FR35" s="17"/>
    </row>
    <row r="36" spans="4:174" s="223" customFormat="1" ht="24" customHeight="1">
      <c r="D36" s="257">
        <v>590</v>
      </c>
      <c r="E36" s="258" t="s">
        <v>111</v>
      </c>
      <c r="F36" s="101">
        <f>'Cde conso. 1 à 100'!F36</f>
        <v>12</v>
      </c>
      <c r="G36" s="259"/>
      <c r="H36" s="260"/>
      <c r="I36" s="260"/>
      <c r="J36" s="260"/>
      <c r="K36" s="260"/>
      <c r="L36" s="260"/>
      <c r="M36" s="260"/>
      <c r="N36" s="260"/>
      <c r="O36" s="260"/>
      <c r="P36" s="260"/>
      <c r="Q36" s="430" t="str">
        <f>E36</f>
        <v>Trésor Noisette Choco</v>
      </c>
      <c r="R36" s="431"/>
      <c r="S36" s="260"/>
      <c r="T36" s="260"/>
      <c r="U36" s="260"/>
      <c r="V36" s="260"/>
      <c r="W36" s="260"/>
      <c r="X36" s="260"/>
      <c r="Y36" s="260"/>
      <c r="Z36" s="260"/>
      <c r="AA36" s="260"/>
      <c r="AB36" s="261"/>
      <c r="AC36" s="257">
        <f>D36</f>
        <v>590</v>
      </c>
      <c r="AD36" s="262" t="str">
        <f>Q36</f>
        <v>Trésor Noisette Choco</v>
      </c>
      <c r="AE36" s="394">
        <f t="shared" ref="AE36" si="45">SUM(S36:AB36,G36:P36)</f>
        <v>0</v>
      </c>
      <c r="AF36" s="395"/>
      <c r="AG36" s="108">
        <f t="shared" si="12"/>
        <v>0</v>
      </c>
      <c r="AH36" s="263"/>
      <c r="AI36" s="222"/>
      <c r="AJ36" s="222"/>
      <c r="AL36" s="249">
        <f t="shared" si="26"/>
        <v>590</v>
      </c>
      <c r="AM36" s="258" t="str">
        <f>AD36</f>
        <v>Trésor Noisette Choco</v>
      </c>
      <c r="AN36" s="101">
        <f t="shared" si="13"/>
        <v>12</v>
      </c>
      <c r="AO36" s="259"/>
      <c r="AP36" s="260"/>
      <c r="AQ36" s="260"/>
      <c r="AR36" s="260"/>
      <c r="AS36" s="260"/>
      <c r="AT36" s="260"/>
      <c r="AU36" s="260"/>
      <c r="AV36" s="260"/>
      <c r="AW36" s="260"/>
      <c r="AX36" s="260"/>
      <c r="AY36" s="430" t="str">
        <f>AM36</f>
        <v>Trésor Noisette Choco</v>
      </c>
      <c r="AZ36" s="431"/>
      <c r="BA36" s="260"/>
      <c r="BB36" s="260"/>
      <c r="BC36" s="260"/>
      <c r="BD36" s="260"/>
      <c r="BE36" s="260"/>
      <c r="BF36" s="260"/>
      <c r="BG36" s="260"/>
      <c r="BH36" s="260"/>
      <c r="BI36" s="260"/>
      <c r="BJ36" s="261"/>
      <c r="BK36" s="257">
        <f>AL36</f>
        <v>590</v>
      </c>
      <c r="BL36" s="262" t="str">
        <f>AM36</f>
        <v>Trésor Noisette Choco</v>
      </c>
      <c r="BM36" s="394">
        <f t="shared" ref="BM36" si="46">SUM(BA36:BJ36,AO36:AX36)</f>
        <v>0</v>
      </c>
      <c r="BN36" s="395"/>
      <c r="BO36" s="107">
        <f t="shared" ref="BO36" si="47">BM36+AE36</f>
        <v>0</v>
      </c>
      <c r="BP36" s="108">
        <f t="shared" ref="BP36" si="48">BO36*AN36</f>
        <v>0</v>
      </c>
      <c r="BQ36" s="263"/>
      <c r="BR36" s="222"/>
      <c r="BS36" s="222"/>
      <c r="BT36" s="222"/>
      <c r="BU36" s="249">
        <f t="shared" si="28"/>
        <v>590</v>
      </c>
      <c r="BV36" s="258" t="str">
        <f>BL36</f>
        <v>Trésor Noisette Choco</v>
      </c>
      <c r="BW36" s="101">
        <f t="shared" si="16"/>
        <v>12</v>
      </c>
      <c r="BX36" s="259"/>
      <c r="BY36" s="260"/>
      <c r="BZ36" s="260"/>
      <c r="CA36" s="260"/>
      <c r="CB36" s="260"/>
      <c r="CC36" s="260"/>
      <c r="CD36" s="260"/>
      <c r="CE36" s="260"/>
      <c r="CF36" s="260"/>
      <c r="CG36" s="260"/>
      <c r="CH36" s="430" t="str">
        <f>BV36</f>
        <v>Trésor Noisette Choco</v>
      </c>
      <c r="CI36" s="431"/>
      <c r="CJ36" s="260"/>
      <c r="CK36" s="260"/>
      <c r="CL36" s="260"/>
      <c r="CM36" s="260"/>
      <c r="CN36" s="260"/>
      <c r="CO36" s="260"/>
      <c r="CP36" s="260"/>
      <c r="CQ36" s="260"/>
      <c r="CR36" s="260"/>
      <c r="CS36" s="261"/>
      <c r="CT36" s="257">
        <f>BU36</f>
        <v>590</v>
      </c>
      <c r="CU36" s="262" t="str">
        <f>BV36</f>
        <v>Trésor Noisette Choco</v>
      </c>
      <c r="CV36" s="394">
        <f t="shared" si="29"/>
        <v>0</v>
      </c>
      <c r="CW36" s="395"/>
      <c r="CX36" s="107">
        <f t="shared" si="17"/>
        <v>0</v>
      </c>
      <c r="CY36" s="108">
        <f t="shared" si="18"/>
        <v>0</v>
      </c>
      <c r="CZ36" s="263"/>
      <c r="DA36" s="222"/>
      <c r="DB36" s="222"/>
      <c r="DC36" s="249">
        <f t="shared" si="30"/>
        <v>590</v>
      </c>
      <c r="DD36" s="258" t="str">
        <f>CU36</f>
        <v>Trésor Noisette Choco</v>
      </c>
      <c r="DE36" s="101">
        <f t="shared" si="19"/>
        <v>12</v>
      </c>
      <c r="DF36" s="259"/>
      <c r="DG36" s="260"/>
      <c r="DH36" s="260"/>
      <c r="DI36" s="260"/>
      <c r="DJ36" s="260"/>
      <c r="DK36" s="260"/>
      <c r="DL36" s="260"/>
      <c r="DM36" s="260"/>
      <c r="DN36" s="260"/>
      <c r="DO36" s="260"/>
      <c r="DP36" s="430" t="str">
        <f>DD36</f>
        <v>Trésor Noisette Choco</v>
      </c>
      <c r="DQ36" s="431"/>
      <c r="DR36" s="260"/>
      <c r="DS36" s="260"/>
      <c r="DT36" s="260"/>
      <c r="DU36" s="260"/>
      <c r="DV36" s="260"/>
      <c r="DW36" s="260"/>
      <c r="DX36" s="260"/>
      <c r="DY36" s="260"/>
      <c r="DZ36" s="260"/>
      <c r="EA36" s="261"/>
      <c r="EB36" s="257">
        <f>DC36</f>
        <v>590</v>
      </c>
      <c r="EC36" s="262" t="str">
        <f>DD36</f>
        <v>Trésor Noisette Choco</v>
      </c>
      <c r="ED36" s="394">
        <f t="shared" ref="ED36" si="49">SUM(DR36:EA36,DF36:DO36)</f>
        <v>0</v>
      </c>
      <c r="EE36" s="395"/>
      <c r="EF36" s="107">
        <f t="shared" si="20"/>
        <v>0</v>
      </c>
      <c r="EG36" s="108">
        <f t="shared" ref="EG36" si="50">DE36*EF36</f>
        <v>0</v>
      </c>
      <c r="EH36" s="263"/>
      <c r="EI36" s="222"/>
      <c r="EK36" s="249">
        <f t="shared" si="32"/>
        <v>590</v>
      </c>
      <c r="EL36" s="258" t="str">
        <f>EC36</f>
        <v>Trésor Noisette Choco</v>
      </c>
      <c r="EM36" s="101">
        <f t="shared" si="22"/>
        <v>12</v>
      </c>
      <c r="EN36" s="259"/>
      <c r="EO36" s="260"/>
      <c r="EP36" s="260"/>
      <c r="EQ36" s="260"/>
      <c r="ER36" s="260"/>
      <c r="ES36" s="260"/>
      <c r="ET36" s="260"/>
      <c r="EU36" s="260"/>
      <c r="EV36" s="260"/>
      <c r="EW36" s="260"/>
      <c r="EX36" s="430" t="str">
        <f>EL36</f>
        <v>Trésor Noisette Choco</v>
      </c>
      <c r="EY36" s="431"/>
      <c r="EZ36" s="260"/>
      <c r="FA36" s="260"/>
      <c r="FB36" s="260"/>
      <c r="FC36" s="260"/>
      <c r="FD36" s="260"/>
      <c r="FE36" s="260"/>
      <c r="FF36" s="260"/>
      <c r="FG36" s="260"/>
      <c r="FH36" s="260"/>
      <c r="FI36" s="261"/>
      <c r="FJ36" s="257">
        <f>EK36</f>
        <v>590</v>
      </c>
      <c r="FK36" s="262" t="str">
        <f>EL36</f>
        <v>Trésor Noisette Choco</v>
      </c>
      <c r="FL36" s="394">
        <f t="shared" ref="FL36" si="51">SUM(EZ36:FI36,EN36:EW36)</f>
        <v>0</v>
      </c>
      <c r="FM36" s="395"/>
      <c r="FN36" s="107">
        <f t="shared" si="23"/>
        <v>0</v>
      </c>
      <c r="FO36" s="108">
        <f t="shared" ref="FO36" si="52">FN36*EM36</f>
        <v>0</v>
      </c>
      <c r="FP36" s="263"/>
      <c r="FQ36" s="222"/>
      <c r="FR36" s="222"/>
    </row>
    <row r="37" spans="4:174" ht="24" customHeight="1" thickBot="1">
      <c r="D37" s="59">
        <v>600</v>
      </c>
      <c r="E37" s="137" t="s">
        <v>43</v>
      </c>
      <c r="F37" s="138">
        <f>'Cde conso. 1 à 100'!F37</f>
        <v>10.9</v>
      </c>
      <c r="G37" s="139"/>
      <c r="H37" s="140"/>
      <c r="I37" s="140"/>
      <c r="J37" s="140"/>
      <c r="K37" s="140"/>
      <c r="L37" s="140"/>
      <c r="M37" s="140"/>
      <c r="N37" s="140"/>
      <c r="O37" s="140"/>
      <c r="P37" s="140"/>
      <c r="Q37" s="400" t="str">
        <f t="shared" si="0"/>
        <v>Bte Collector Mad. Noir</v>
      </c>
      <c r="R37" s="400"/>
      <c r="S37" s="140"/>
      <c r="T37" s="140"/>
      <c r="U37" s="140"/>
      <c r="V37" s="140"/>
      <c r="W37" s="140"/>
      <c r="X37" s="140"/>
      <c r="Y37" s="140"/>
      <c r="Z37" s="140"/>
      <c r="AA37" s="140"/>
      <c r="AB37" s="141"/>
      <c r="AC37" s="59">
        <f t="shared" si="1"/>
        <v>600</v>
      </c>
      <c r="AD37" s="142" t="str">
        <f t="shared" si="1"/>
        <v>Bte Collector Mad. Noir</v>
      </c>
      <c r="AE37" s="401">
        <f t="shared" si="25"/>
        <v>0</v>
      </c>
      <c r="AF37" s="402"/>
      <c r="AG37" s="143">
        <f t="shared" si="12"/>
        <v>0</v>
      </c>
      <c r="AH37" s="144"/>
      <c r="AI37" s="17"/>
      <c r="AJ37" s="17"/>
      <c r="AL37" s="59">
        <f>D37</f>
        <v>600</v>
      </c>
      <c r="AM37" s="137" t="str">
        <f t="shared" si="13"/>
        <v>Bte Collector Mad. Noir</v>
      </c>
      <c r="AN37" s="138">
        <f t="shared" si="13"/>
        <v>10.9</v>
      </c>
      <c r="AO37" s="139"/>
      <c r="AP37" s="140"/>
      <c r="AQ37" s="140"/>
      <c r="AR37" s="140"/>
      <c r="AS37" s="140"/>
      <c r="AT37" s="140"/>
      <c r="AU37" s="140"/>
      <c r="AV37" s="140"/>
      <c r="AW37" s="140"/>
      <c r="AX37" s="140"/>
      <c r="AY37" s="400" t="str">
        <f t="shared" si="3"/>
        <v>Bte Collector Mad. Noir</v>
      </c>
      <c r="AZ37" s="400"/>
      <c r="BA37" s="140"/>
      <c r="BB37" s="140"/>
      <c r="BC37" s="140"/>
      <c r="BD37" s="140"/>
      <c r="BE37" s="140"/>
      <c r="BF37" s="140"/>
      <c r="BG37" s="140"/>
      <c r="BH37" s="140"/>
      <c r="BI37" s="140"/>
      <c r="BJ37" s="141"/>
      <c r="BK37" s="59">
        <f t="shared" si="4"/>
        <v>600</v>
      </c>
      <c r="BL37" s="59" t="str">
        <f t="shared" si="4"/>
        <v>Bte Collector Mad. Noir</v>
      </c>
      <c r="BM37" s="401">
        <f t="shared" si="27"/>
        <v>0</v>
      </c>
      <c r="BN37" s="402"/>
      <c r="BO37" s="152">
        <f t="shared" si="14"/>
        <v>0</v>
      </c>
      <c r="BP37" s="143">
        <f t="shared" si="15"/>
        <v>0</v>
      </c>
      <c r="BQ37" s="68"/>
      <c r="BR37" s="17"/>
      <c r="BS37" s="17"/>
      <c r="BT37" s="17"/>
      <c r="BU37" s="59">
        <f>D37</f>
        <v>600</v>
      </c>
      <c r="BV37" s="137" t="str">
        <f t="shared" si="16"/>
        <v>Bte Collector Mad. Noir</v>
      </c>
      <c r="BW37" s="138">
        <f t="shared" si="16"/>
        <v>10.9</v>
      </c>
      <c r="BX37" s="139"/>
      <c r="BY37" s="140"/>
      <c r="BZ37" s="140"/>
      <c r="CA37" s="140"/>
      <c r="CB37" s="140"/>
      <c r="CC37" s="140"/>
      <c r="CD37" s="140"/>
      <c r="CE37" s="140"/>
      <c r="CF37" s="140"/>
      <c r="CG37" s="140"/>
      <c r="CH37" s="400" t="str">
        <f t="shared" si="6"/>
        <v>Bte Collector Mad. Noir</v>
      </c>
      <c r="CI37" s="400"/>
      <c r="CJ37" s="140"/>
      <c r="CK37" s="140"/>
      <c r="CL37" s="140"/>
      <c r="CM37" s="140"/>
      <c r="CN37" s="140"/>
      <c r="CO37" s="140"/>
      <c r="CP37" s="140"/>
      <c r="CQ37" s="140"/>
      <c r="CR37" s="140"/>
      <c r="CS37" s="141"/>
      <c r="CT37" s="59">
        <f t="shared" si="7"/>
        <v>600</v>
      </c>
      <c r="CU37" s="142" t="str">
        <f t="shared" si="7"/>
        <v>Bte Collector Mad. Noir</v>
      </c>
      <c r="CV37" s="401">
        <f t="shared" si="29"/>
        <v>0</v>
      </c>
      <c r="CW37" s="402"/>
      <c r="CX37" s="152">
        <f t="shared" si="17"/>
        <v>0</v>
      </c>
      <c r="CY37" s="143">
        <f t="shared" si="18"/>
        <v>0</v>
      </c>
      <c r="CZ37" s="68"/>
      <c r="DA37" s="17"/>
      <c r="DB37" s="17"/>
      <c r="DC37" s="59">
        <f>D37</f>
        <v>600</v>
      </c>
      <c r="DD37" s="137" t="str">
        <f t="shared" si="19"/>
        <v>Bte Collector Mad. Noir</v>
      </c>
      <c r="DE37" s="138">
        <f t="shared" si="19"/>
        <v>10.9</v>
      </c>
      <c r="DF37" s="139"/>
      <c r="DG37" s="140"/>
      <c r="DH37" s="140"/>
      <c r="DI37" s="140"/>
      <c r="DJ37" s="140"/>
      <c r="DK37" s="140"/>
      <c r="DL37" s="140"/>
      <c r="DM37" s="140"/>
      <c r="DN37" s="140"/>
      <c r="DO37" s="140"/>
      <c r="DP37" s="400" t="str">
        <f t="shared" si="8"/>
        <v>Bte Collector Mad. Noir</v>
      </c>
      <c r="DQ37" s="400"/>
      <c r="DR37" s="140"/>
      <c r="DS37" s="140"/>
      <c r="DT37" s="140"/>
      <c r="DU37" s="140"/>
      <c r="DV37" s="140"/>
      <c r="DW37" s="140"/>
      <c r="DX37" s="140"/>
      <c r="DY37" s="140"/>
      <c r="DZ37" s="140"/>
      <c r="EA37" s="141"/>
      <c r="EB37" s="59">
        <f t="shared" si="9"/>
        <v>600</v>
      </c>
      <c r="EC37" s="59" t="str">
        <f t="shared" si="9"/>
        <v>Bte Collector Mad. Noir</v>
      </c>
      <c r="ED37" s="401">
        <f t="shared" si="31"/>
        <v>0</v>
      </c>
      <c r="EE37" s="402"/>
      <c r="EF37" s="152">
        <f t="shared" si="20"/>
        <v>0</v>
      </c>
      <c r="EG37" s="143">
        <f t="shared" si="21"/>
        <v>0</v>
      </c>
      <c r="EH37" s="68"/>
      <c r="EI37" s="17"/>
      <c r="EK37" s="59">
        <f>D37</f>
        <v>600</v>
      </c>
      <c r="EL37" s="137" t="str">
        <f t="shared" si="22"/>
        <v>Bte Collector Mad. Noir</v>
      </c>
      <c r="EM37" s="138">
        <f t="shared" si="22"/>
        <v>10.9</v>
      </c>
      <c r="EN37" s="139"/>
      <c r="EO37" s="140"/>
      <c r="EP37" s="140"/>
      <c r="EQ37" s="140"/>
      <c r="ER37" s="140"/>
      <c r="ES37" s="140"/>
      <c r="ET37" s="140"/>
      <c r="EU37" s="140"/>
      <c r="EV37" s="140"/>
      <c r="EW37" s="140"/>
      <c r="EX37" s="400" t="str">
        <f t="shared" si="10"/>
        <v>Bte Collector Mad. Noir</v>
      </c>
      <c r="EY37" s="400"/>
      <c r="EZ37" s="140"/>
      <c r="FA37" s="140"/>
      <c r="FB37" s="140"/>
      <c r="FC37" s="140"/>
      <c r="FD37" s="140"/>
      <c r="FE37" s="140"/>
      <c r="FF37" s="140"/>
      <c r="FG37" s="140"/>
      <c r="FH37" s="140"/>
      <c r="FI37" s="141"/>
      <c r="FJ37" s="59">
        <f t="shared" si="11"/>
        <v>600</v>
      </c>
      <c r="FK37" s="142" t="str">
        <f t="shared" si="11"/>
        <v>Bte Collector Mad. Noir</v>
      </c>
      <c r="FL37" s="401">
        <f t="shared" si="33"/>
        <v>0</v>
      </c>
      <c r="FM37" s="402"/>
      <c r="FN37" s="152">
        <f t="shared" si="23"/>
        <v>0</v>
      </c>
      <c r="FO37" s="143">
        <f t="shared" si="24"/>
        <v>0</v>
      </c>
      <c r="FP37" s="68"/>
      <c r="FQ37" s="17"/>
      <c r="FR37" s="17"/>
    </row>
    <row r="38" spans="4:174" ht="23.25" customHeight="1">
      <c r="D38" s="58"/>
      <c r="E38" s="145"/>
      <c r="F38" s="146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392"/>
      <c r="R38" s="392"/>
      <c r="S38" s="147"/>
      <c r="T38" s="147"/>
      <c r="U38" s="147"/>
      <c r="V38" s="147"/>
      <c r="W38" s="147"/>
      <c r="X38" s="147"/>
      <c r="Y38" s="147"/>
      <c r="Z38" s="147"/>
      <c r="AA38" s="147"/>
      <c r="AB38" s="147"/>
      <c r="AC38" s="58"/>
      <c r="AD38" s="58"/>
      <c r="AE38" s="387"/>
      <c r="AF38" s="388"/>
      <c r="AG38" s="149"/>
      <c r="AH38" s="150"/>
      <c r="AI38" s="47"/>
      <c r="AJ38" s="47"/>
      <c r="AL38" s="58"/>
      <c r="AM38" s="145"/>
      <c r="AN38" s="146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392"/>
      <c r="AZ38" s="392"/>
      <c r="BA38" s="147"/>
      <c r="BB38" s="147"/>
      <c r="BC38" s="147"/>
      <c r="BD38" s="147"/>
      <c r="BE38" s="147"/>
      <c r="BF38" s="147"/>
      <c r="BG38" s="147"/>
      <c r="BH38" s="147"/>
      <c r="BI38" s="147"/>
      <c r="BJ38" s="147"/>
      <c r="BK38" s="58"/>
      <c r="BL38" s="58"/>
      <c r="BM38" s="387"/>
      <c r="BN38" s="388"/>
      <c r="BO38" s="148"/>
      <c r="BP38" s="149"/>
      <c r="BQ38" s="67"/>
      <c r="BR38" s="47"/>
      <c r="BS38" s="47"/>
      <c r="BT38" s="47"/>
      <c r="BU38" s="58"/>
      <c r="BV38" s="145">
        <f t="shared" si="16"/>
        <v>0</v>
      </c>
      <c r="BW38" s="146"/>
      <c r="BX38" s="147"/>
      <c r="BY38" s="147"/>
      <c r="BZ38" s="147"/>
      <c r="CA38" s="147"/>
      <c r="CB38" s="147"/>
      <c r="CC38" s="147"/>
      <c r="CD38" s="147"/>
      <c r="CE38" s="147"/>
      <c r="CF38" s="147"/>
      <c r="CG38" s="147"/>
      <c r="CH38" s="392"/>
      <c r="CI38" s="392"/>
      <c r="CJ38" s="147"/>
      <c r="CK38" s="147"/>
      <c r="CL38" s="147"/>
      <c r="CM38" s="147"/>
      <c r="CN38" s="147"/>
      <c r="CO38" s="147"/>
      <c r="CP38" s="147"/>
      <c r="CQ38" s="147"/>
      <c r="CR38" s="147"/>
      <c r="CS38" s="147"/>
      <c r="CT38" s="58"/>
      <c r="CU38" s="58"/>
      <c r="CV38" s="387"/>
      <c r="CW38" s="388"/>
      <c r="CX38" s="148"/>
      <c r="CY38" s="149"/>
      <c r="CZ38" s="67"/>
      <c r="DA38" s="47"/>
      <c r="DB38" s="47"/>
      <c r="DC38" s="58"/>
      <c r="DD38" s="145">
        <f t="shared" si="19"/>
        <v>0</v>
      </c>
      <c r="DE38" s="146"/>
      <c r="DF38" s="147"/>
      <c r="DG38" s="147"/>
      <c r="DH38" s="147"/>
      <c r="DI38" s="147"/>
      <c r="DJ38" s="147"/>
      <c r="DK38" s="147"/>
      <c r="DL38" s="147"/>
      <c r="DM38" s="147"/>
      <c r="DN38" s="147"/>
      <c r="DO38" s="147"/>
      <c r="DP38" s="392"/>
      <c r="DQ38" s="392"/>
      <c r="DR38" s="147"/>
      <c r="DS38" s="147"/>
      <c r="DT38" s="147"/>
      <c r="DU38" s="147"/>
      <c r="DV38" s="147"/>
      <c r="DW38" s="147"/>
      <c r="DX38" s="147"/>
      <c r="DY38" s="147"/>
      <c r="DZ38" s="147"/>
      <c r="EA38" s="147"/>
      <c r="EB38" s="58"/>
      <c r="EC38" s="58"/>
      <c r="ED38" s="387"/>
      <c r="EE38" s="388"/>
      <c r="EF38" s="148"/>
      <c r="EG38" s="149"/>
      <c r="EH38" s="67"/>
      <c r="EI38" s="47"/>
      <c r="EK38" s="58"/>
      <c r="EL38" s="145">
        <f t="shared" si="22"/>
        <v>0</v>
      </c>
      <c r="EM38" s="146"/>
      <c r="EN38" s="147"/>
      <c r="EO38" s="147"/>
      <c r="EP38" s="147"/>
      <c r="EQ38" s="147"/>
      <c r="ER38" s="147"/>
      <c r="ES38" s="147"/>
      <c r="ET38" s="147"/>
      <c r="EU38" s="147"/>
      <c r="EV38" s="147"/>
      <c r="EW38" s="147"/>
      <c r="EX38" s="392"/>
      <c r="EY38" s="392"/>
      <c r="EZ38" s="147"/>
      <c r="FA38" s="147"/>
      <c r="FB38" s="147"/>
      <c r="FC38" s="147"/>
      <c r="FD38" s="147"/>
      <c r="FE38" s="147"/>
      <c r="FF38" s="147"/>
      <c r="FG38" s="147"/>
      <c r="FH38" s="147"/>
      <c r="FI38" s="147"/>
      <c r="FJ38" s="58"/>
      <c r="FK38" s="58"/>
      <c r="FL38" s="387"/>
      <c r="FM38" s="388"/>
      <c r="FN38" s="148"/>
      <c r="FO38" s="149"/>
      <c r="FP38" s="67"/>
      <c r="FQ38" s="47"/>
      <c r="FR38" s="47"/>
    </row>
    <row r="39" spans="4:174" ht="23.25" customHeight="1" thickBot="1">
      <c r="D39" s="58"/>
      <c r="E39" s="145"/>
      <c r="F39" s="146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392"/>
      <c r="R39" s="392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58"/>
      <c r="AD39" s="58"/>
      <c r="AE39" s="387"/>
      <c r="AF39" s="388"/>
      <c r="AG39" s="149"/>
      <c r="AH39" s="150"/>
      <c r="AI39" s="47"/>
      <c r="AJ39" s="47"/>
      <c r="AL39" s="58"/>
      <c r="AM39" s="145"/>
      <c r="AN39" s="146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392"/>
      <c r="AZ39" s="392"/>
      <c r="BA39" s="147"/>
      <c r="BB39" s="147"/>
      <c r="BC39" s="147"/>
      <c r="BD39" s="147"/>
      <c r="BE39" s="147"/>
      <c r="BF39" s="147"/>
      <c r="BG39" s="147"/>
      <c r="BH39" s="147"/>
      <c r="BI39" s="147"/>
      <c r="BJ39" s="147"/>
      <c r="BK39" s="58"/>
      <c r="BL39" s="58"/>
      <c r="BM39" s="387"/>
      <c r="BN39" s="388"/>
      <c r="BO39" s="148"/>
      <c r="BP39" s="149"/>
      <c r="BQ39" s="67"/>
      <c r="BR39" s="47"/>
      <c r="BS39" s="47"/>
      <c r="BT39" s="47"/>
      <c r="BU39" s="58"/>
      <c r="BV39" s="145">
        <f t="shared" si="16"/>
        <v>0</v>
      </c>
      <c r="BW39" s="146"/>
      <c r="BX39" s="147"/>
      <c r="BY39" s="147"/>
      <c r="BZ39" s="147"/>
      <c r="CA39" s="147"/>
      <c r="CB39" s="147"/>
      <c r="CC39" s="147"/>
      <c r="CD39" s="147"/>
      <c r="CE39" s="147"/>
      <c r="CF39" s="147"/>
      <c r="CG39" s="147"/>
      <c r="CH39" s="392"/>
      <c r="CI39" s="392"/>
      <c r="CJ39" s="147"/>
      <c r="CK39" s="147"/>
      <c r="CL39" s="147"/>
      <c r="CM39" s="147"/>
      <c r="CN39" s="147"/>
      <c r="CO39" s="147"/>
      <c r="CP39" s="147"/>
      <c r="CQ39" s="147"/>
      <c r="CR39" s="147"/>
      <c r="CS39" s="147"/>
      <c r="CT39" s="58"/>
      <c r="CU39" s="58"/>
      <c r="CV39" s="387"/>
      <c r="CW39" s="388"/>
      <c r="CX39" s="148"/>
      <c r="CY39" s="149"/>
      <c r="CZ39" s="67"/>
      <c r="DA39" s="47"/>
      <c r="DB39" s="47"/>
      <c r="DC39" s="58"/>
      <c r="DD39" s="145">
        <f t="shared" si="19"/>
        <v>0</v>
      </c>
      <c r="DE39" s="146"/>
      <c r="DF39" s="147"/>
      <c r="DG39" s="147"/>
      <c r="DH39" s="147"/>
      <c r="DI39" s="147"/>
      <c r="DJ39" s="147"/>
      <c r="DK39" s="147"/>
      <c r="DL39" s="147"/>
      <c r="DM39" s="147"/>
      <c r="DN39" s="147"/>
      <c r="DO39" s="147"/>
      <c r="DP39" s="392"/>
      <c r="DQ39" s="392"/>
      <c r="DR39" s="147"/>
      <c r="DS39" s="147"/>
      <c r="DT39" s="147"/>
      <c r="DU39" s="147"/>
      <c r="DV39" s="147"/>
      <c r="DW39" s="147"/>
      <c r="DX39" s="147"/>
      <c r="DY39" s="147"/>
      <c r="DZ39" s="147"/>
      <c r="EA39" s="147"/>
      <c r="EB39" s="58"/>
      <c r="EC39" s="58"/>
      <c r="ED39" s="387"/>
      <c r="EE39" s="388"/>
      <c r="EF39" s="148"/>
      <c r="EG39" s="149"/>
      <c r="EH39" s="67"/>
      <c r="EI39" s="47"/>
      <c r="EK39" s="58"/>
      <c r="EL39" s="145">
        <f t="shared" si="22"/>
        <v>0</v>
      </c>
      <c r="EM39" s="146"/>
      <c r="EN39" s="147"/>
      <c r="EO39" s="147"/>
      <c r="EP39" s="147"/>
      <c r="EQ39" s="147"/>
      <c r="ER39" s="147"/>
      <c r="ES39" s="147"/>
      <c r="ET39" s="147"/>
      <c r="EU39" s="147"/>
      <c r="EV39" s="147"/>
      <c r="EW39" s="147"/>
      <c r="EX39" s="392"/>
      <c r="EY39" s="392"/>
      <c r="EZ39" s="147"/>
      <c r="FA39" s="147"/>
      <c r="FB39" s="147"/>
      <c r="FC39" s="147"/>
      <c r="FD39" s="147"/>
      <c r="FE39" s="147"/>
      <c r="FF39" s="147"/>
      <c r="FG39" s="147"/>
      <c r="FH39" s="147"/>
      <c r="FI39" s="147"/>
      <c r="FJ39" s="58"/>
      <c r="FK39" s="58"/>
      <c r="FL39" s="387"/>
      <c r="FM39" s="388"/>
      <c r="FN39" s="148"/>
      <c r="FO39" s="149"/>
      <c r="FP39" s="67"/>
      <c r="FQ39" s="47"/>
      <c r="FR39" s="47"/>
    </row>
    <row r="40" spans="4:174" ht="24" customHeight="1">
      <c r="D40" s="324">
        <f>'Cde conso. 1 à 100'!D40</f>
        <v>140</v>
      </c>
      <c r="E40" s="271" t="str">
        <f>'Cde conso. 1 à 100'!E40</f>
        <v>Madeleines Ecrin</v>
      </c>
      <c r="F40" s="272">
        <f>'Cde conso. 1 à 100'!F40</f>
        <v>10.199999999999999</v>
      </c>
      <c r="G40" s="273"/>
      <c r="H40" s="274"/>
      <c r="I40" s="274"/>
      <c r="J40" s="274"/>
      <c r="K40" s="274"/>
      <c r="L40" s="274"/>
      <c r="M40" s="274"/>
      <c r="N40" s="274"/>
      <c r="O40" s="274"/>
      <c r="P40" s="274"/>
      <c r="Q40" s="440" t="str">
        <f t="shared" ref="Q40:Q42" si="53">E40</f>
        <v>Madeleines Ecrin</v>
      </c>
      <c r="R40" s="440"/>
      <c r="S40" s="274"/>
      <c r="T40" s="274"/>
      <c r="U40" s="274"/>
      <c r="V40" s="274"/>
      <c r="W40" s="274"/>
      <c r="X40" s="274"/>
      <c r="Y40" s="274"/>
      <c r="Z40" s="274"/>
      <c r="AA40" s="274"/>
      <c r="AB40" s="275"/>
      <c r="AC40" s="324">
        <f>D40</f>
        <v>140</v>
      </c>
      <c r="AD40" s="276" t="str">
        <f t="shared" ref="AD40:AD42" si="54">E40</f>
        <v>Madeleines Ecrin</v>
      </c>
      <c r="AE40" s="441">
        <f t="shared" si="25"/>
        <v>0</v>
      </c>
      <c r="AF40" s="442"/>
      <c r="AG40" s="277">
        <f t="shared" si="12"/>
        <v>0</v>
      </c>
      <c r="AH40" s="278"/>
      <c r="AI40" s="17"/>
      <c r="AJ40" s="17"/>
      <c r="AL40" s="270">
        <f>D40</f>
        <v>140</v>
      </c>
      <c r="AM40" s="290" t="str">
        <f t="shared" ref="AM40:AN50" si="55">E40</f>
        <v>Madeleines Ecrin</v>
      </c>
      <c r="AN40" s="291">
        <f t="shared" si="55"/>
        <v>10.199999999999999</v>
      </c>
      <c r="AO40" s="292"/>
      <c r="AP40" s="293"/>
      <c r="AQ40" s="293"/>
      <c r="AR40" s="293"/>
      <c r="AS40" s="293"/>
      <c r="AT40" s="293"/>
      <c r="AU40" s="293"/>
      <c r="AV40" s="293"/>
      <c r="AW40" s="293"/>
      <c r="AX40" s="293"/>
      <c r="AY40" s="389" t="str">
        <f t="shared" ref="AY40:AY42" si="56">AM40</f>
        <v>Madeleines Ecrin</v>
      </c>
      <c r="AZ40" s="389"/>
      <c r="BA40" s="293"/>
      <c r="BB40" s="293"/>
      <c r="BC40" s="293"/>
      <c r="BD40" s="293"/>
      <c r="BE40" s="293"/>
      <c r="BF40" s="293"/>
      <c r="BG40" s="293"/>
      <c r="BH40" s="293"/>
      <c r="BI40" s="293"/>
      <c r="BJ40" s="294"/>
      <c r="BK40" s="270">
        <f>AL40</f>
        <v>140</v>
      </c>
      <c r="BL40" s="295" t="str">
        <f t="shared" ref="BL40:BL42" si="57">AM40</f>
        <v>Madeleines Ecrin</v>
      </c>
      <c r="BM40" s="390">
        <f t="shared" ref="BM40:BM50" si="58">SUM(BA40:BJ40,AO40:AX40)</f>
        <v>0</v>
      </c>
      <c r="BN40" s="391"/>
      <c r="BO40" s="296">
        <f t="shared" si="14"/>
        <v>0</v>
      </c>
      <c r="BP40" s="297">
        <f t="shared" si="15"/>
        <v>0</v>
      </c>
      <c r="BQ40" s="298"/>
      <c r="BR40" s="17"/>
      <c r="BS40" s="17"/>
      <c r="BT40" s="17"/>
      <c r="BU40" s="270">
        <f>D40</f>
        <v>140</v>
      </c>
      <c r="BV40" s="290" t="str">
        <f t="shared" si="16"/>
        <v>Madeleines Ecrin</v>
      </c>
      <c r="BW40" s="291">
        <f t="shared" si="16"/>
        <v>10.199999999999999</v>
      </c>
      <c r="BX40" s="292"/>
      <c r="BY40" s="293"/>
      <c r="BZ40" s="293"/>
      <c r="CA40" s="293"/>
      <c r="CB40" s="293"/>
      <c r="CC40" s="293"/>
      <c r="CD40" s="293"/>
      <c r="CE40" s="293"/>
      <c r="CF40" s="293"/>
      <c r="CG40" s="293"/>
      <c r="CH40" s="389" t="str">
        <f t="shared" ref="CH40:CH42" si="59">BV40</f>
        <v>Madeleines Ecrin</v>
      </c>
      <c r="CI40" s="389"/>
      <c r="CJ40" s="293"/>
      <c r="CK40" s="293"/>
      <c r="CL40" s="293"/>
      <c r="CM40" s="293"/>
      <c r="CN40" s="293"/>
      <c r="CO40" s="293"/>
      <c r="CP40" s="293"/>
      <c r="CQ40" s="293"/>
      <c r="CR40" s="293"/>
      <c r="CS40" s="294"/>
      <c r="CT40" s="270">
        <f>BU40</f>
        <v>140</v>
      </c>
      <c r="CU40" s="295" t="str">
        <f t="shared" ref="CU40:CU42" si="60">BV40</f>
        <v>Madeleines Ecrin</v>
      </c>
      <c r="CV40" s="390">
        <f t="shared" ref="CV40:CV50" si="61">SUM(CJ40:CS40,BX40:CG40)</f>
        <v>0</v>
      </c>
      <c r="CW40" s="391"/>
      <c r="CX40" s="296">
        <f t="shared" si="17"/>
        <v>0</v>
      </c>
      <c r="CY40" s="297">
        <f t="shared" si="18"/>
        <v>0</v>
      </c>
      <c r="CZ40" s="298"/>
      <c r="DA40" s="17"/>
      <c r="DB40" s="17"/>
      <c r="DC40" s="270">
        <f>D40</f>
        <v>140</v>
      </c>
      <c r="DD40" s="290" t="str">
        <f t="shared" si="19"/>
        <v>Madeleines Ecrin</v>
      </c>
      <c r="DE40" s="291">
        <f t="shared" si="19"/>
        <v>10.199999999999999</v>
      </c>
      <c r="DF40" s="292"/>
      <c r="DG40" s="293"/>
      <c r="DH40" s="293"/>
      <c r="DI40" s="293"/>
      <c r="DJ40" s="293"/>
      <c r="DK40" s="293"/>
      <c r="DL40" s="293"/>
      <c r="DM40" s="293"/>
      <c r="DN40" s="293"/>
      <c r="DO40" s="293"/>
      <c r="DP40" s="389" t="str">
        <f t="shared" ref="DP40:DP42" si="62">DD40</f>
        <v>Madeleines Ecrin</v>
      </c>
      <c r="DQ40" s="389"/>
      <c r="DR40" s="293"/>
      <c r="DS40" s="293"/>
      <c r="DT40" s="293"/>
      <c r="DU40" s="293"/>
      <c r="DV40" s="293"/>
      <c r="DW40" s="293"/>
      <c r="DX40" s="293"/>
      <c r="DY40" s="293"/>
      <c r="DZ40" s="293"/>
      <c r="EA40" s="294"/>
      <c r="EB40" s="270">
        <f>DC40</f>
        <v>140</v>
      </c>
      <c r="EC40" s="295" t="str">
        <f t="shared" ref="EC40:EC42" si="63">DD40</f>
        <v>Madeleines Ecrin</v>
      </c>
      <c r="ED40" s="390">
        <f t="shared" ref="ED40:ED50" si="64">SUM(DR40:EA40,DF40:DO40)</f>
        <v>0</v>
      </c>
      <c r="EE40" s="391"/>
      <c r="EF40" s="296">
        <f t="shared" si="20"/>
        <v>0</v>
      </c>
      <c r="EG40" s="297">
        <f t="shared" si="21"/>
        <v>0</v>
      </c>
      <c r="EH40" s="298"/>
      <c r="EI40" s="17"/>
      <c r="EK40" s="270">
        <f>D40</f>
        <v>140</v>
      </c>
      <c r="EL40" s="290" t="str">
        <f t="shared" si="22"/>
        <v>Madeleines Ecrin</v>
      </c>
      <c r="EM40" s="291">
        <f t="shared" si="22"/>
        <v>10.199999999999999</v>
      </c>
      <c r="EN40" s="292"/>
      <c r="EO40" s="293"/>
      <c r="EP40" s="293"/>
      <c r="EQ40" s="293"/>
      <c r="ER40" s="293"/>
      <c r="ES40" s="293"/>
      <c r="ET40" s="293"/>
      <c r="EU40" s="293"/>
      <c r="EV40" s="293"/>
      <c r="EW40" s="293"/>
      <c r="EX40" s="389" t="str">
        <f t="shared" ref="EX40:EX42" si="65">EL40</f>
        <v>Madeleines Ecrin</v>
      </c>
      <c r="EY40" s="389"/>
      <c r="EZ40" s="293"/>
      <c r="FA40" s="293"/>
      <c r="FB40" s="293"/>
      <c r="FC40" s="293"/>
      <c r="FD40" s="293"/>
      <c r="FE40" s="293"/>
      <c r="FF40" s="293"/>
      <c r="FG40" s="293"/>
      <c r="FH40" s="293"/>
      <c r="FI40" s="294"/>
      <c r="FJ40" s="270">
        <f>EK40</f>
        <v>140</v>
      </c>
      <c r="FK40" s="295" t="str">
        <f t="shared" ref="FK40:FK42" si="66">EL40</f>
        <v>Madeleines Ecrin</v>
      </c>
      <c r="FL40" s="390">
        <f t="shared" ref="FL40:FL50" si="67">SUM(EZ40:FI40,EN40:EW40)</f>
        <v>0</v>
      </c>
      <c r="FM40" s="391"/>
      <c r="FN40" s="296">
        <f t="shared" si="23"/>
        <v>0</v>
      </c>
      <c r="FO40" s="297">
        <f t="shared" si="24"/>
        <v>0</v>
      </c>
      <c r="FP40" s="298"/>
      <c r="FQ40" s="17"/>
      <c r="FR40" s="17"/>
    </row>
    <row r="41" spans="4:174" ht="24" customHeight="1">
      <c r="D41" s="43">
        <f>'Cde conso. 1 à 100'!D41</f>
        <v>185</v>
      </c>
      <c r="E41" s="92" t="str">
        <f>'Cde conso. 1 à 100'!E41</f>
        <v>Madeleines Orange ChocoNoir</v>
      </c>
      <c r="F41" s="93">
        <f>'Cde conso. 1 à 100'!F41</f>
        <v>9.6</v>
      </c>
      <c r="G41" s="94"/>
      <c r="H41" s="95"/>
      <c r="I41" s="95"/>
      <c r="J41" s="95"/>
      <c r="K41" s="95"/>
      <c r="L41" s="95"/>
      <c r="M41" s="95"/>
      <c r="N41" s="95"/>
      <c r="O41" s="95"/>
      <c r="P41" s="95"/>
      <c r="Q41" s="393" t="str">
        <f t="shared" si="53"/>
        <v>Madeleines Orange ChocoNoir</v>
      </c>
      <c r="R41" s="393"/>
      <c r="S41" s="95"/>
      <c r="T41" s="95"/>
      <c r="U41" s="95"/>
      <c r="V41" s="95"/>
      <c r="W41" s="95"/>
      <c r="X41" s="95"/>
      <c r="Y41" s="95"/>
      <c r="Z41" s="95"/>
      <c r="AA41" s="95"/>
      <c r="AB41" s="96"/>
      <c r="AC41" s="43">
        <f t="shared" ref="AC41:AD50" si="68">D41</f>
        <v>185</v>
      </c>
      <c r="AD41" s="97" t="str">
        <f t="shared" si="54"/>
        <v>Madeleines Orange ChocoNoir</v>
      </c>
      <c r="AE41" s="385">
        <f t="shared" si="25"/>
        <v>0</v>
      </c>
      <c r="AF41" s="386"/>
      <c r="AG41" s="98">
        <f t="shared" si="12"/>
        <v>0</v>
      </c>
      <c r="AH41" s="99"/>
      <c r="AI41" s="17"/>
      <c r="AJ41" s="17"/>
      <c r="AL41" s="43">
        <f>D41</f>
        <v>185</v>
      </c>
      <c r="AM41" s="92" t="str">
        <f t="shared" si="55"/>
        <v>Madeleines Orange ChocoNoir</v>
      </c>
      <c r="AN41" s="93">
        <f t="shared" si="55"/>
        <v>9.6</v>
      </c>
      <c r="AO41" s="94"/>
      <c r="AP41" s="95"/>
      <c r="AQ41" s="95"/>
      <c r="AR41" s="95"/>
      <c r="AS41" s="95"/>
      <c r="AT41" s="95"/>
      <c r="AU41" s="95"/>
      <c r="AV41" s="95"/>
      <c r="AW41" s="95"/>
      <c r="AX41" s="95"/>
      <c r="AY41" s="393" t="str">
        <f t="shared" si="56"/>
        <v>Madeleines Orange ChocoNoir</v>
      </c>
      <c r="AZ41" s="393"/>
      <c r="BA41" s="95"/>
      <c r="BB41" s="95"/>
      <c r="BC41" s="95"/>
      <c r="BD41" s="95"/>
      <c r="BE41" s="95"/>
      <c r="BF41" s="95"/>
      <c r="BG41" s="95"/>
      <c r="BH41" s="95"/>
      <c r="BI41" s="95"/>
      <c r="BJ41" s="96"/>
      <c r="BK41" s="43">
        <f t="shared" ref="BK41:BL50" si="69">AL41</f>
        <v>185</v>
      </c>
      <c r="BL41" s="97" t="str">
        <f t="shared" si="57"/>
        <v>Madeleines Orange ChocoNoir</v>
      </c>
      <c r="BM41" s="385">
        <f t="shared" si="58"/>
        <v>0</v>
      </c>
      <c r="BN41" s="386"/>
      <c r="BO41" s="110">
        <f t="shared" si="14"/>
        <v>0</v>
      </c>
      <c r="BP41" s="98">
        <f t="shared" si="15"/>
        <v>0</v>
      </c>
      <c r="BQ41" s="21"/>
      <c r="BR41" s="17"/>
      <c r="BS41" s="17"/>
      <c r="BT41" s="17"/>
      <c r="BU41" s="43">
        <f>D41</f>
        <v>185</v>
      </c>
      <c r="BV41" s="92" t="str">
        <f t="shared" si="16"/>
        <v>Madeleines Orange ChocoNoir</v>
      </c>
      <c r="BW41" s="93">
        <f t="shared" si="16"/>
        <v>9.6</v>
      </c>
      <c r="BX41" s="94"/>
      <c r="BY41" s="95"/>
      <c r="BZ41" s="95"/>
      <c r="CA41" s="95"/>
      <c r="CB41" s="95"/>
      <c r="CC41" s="95"/>
      <c r="CD41" s="95"/>
      <c r="CE41" s="95"/>
      <c r="CF41" s="95"/>
      <c r="CG41" s="95"/>
      <c r="CH41" s="393" t="str">
        <f t="shared" si="59"/>
        <v>Madeleines Orange ChocoNoir</v>
      </c>
      <c r="CI41" s="393"/>
      <c r="CJ41" s="95"/>
      <c r="CK41" s="95"/>
      <c r="CL41" s="95"/>
      <c r="CM41" s="95"/>
      <c r="CN41" s="95"/>
      <c r="CO41" s="95"/>
      <c r="CP41" s="95"/>
      <c r="CQ41" s="95"/>
      <c r="CR41" s="95"/>
      <c r="CS41" s="96"/>
      <c r="CT41" s="43">
        <f t="shared" ref="CT41:CU50" si="70">BU41</f>
        <v>185</v>
      </c>
      <c r="CU41" s="97" t="str">
        <f t="shared" si="60"/>
        <v>Madeleines Orange ChocoNoir</v>
      </c>
      <c r="CV41" s="385">
        <f t="shared" si="61"/>
        <v>0</v>
      </c>
      <c r="CW41" s="386"/>
      <c r="CX41" s="110">
        <f t="shared" si="17"/>
        <v>0</v>
      </c>
      <c r="CY41" s="98">
        <f t="shared" si="18"/>
        <v>0</v>
      </c>
      <c r="CZ41" s="21"/>
      <c r="DA41" s="17"/>
      <c r="DB41" s="17"/>
      <c r="DC41" s="43">
        <f>D41</f>
        <v>185</v>
      </c>
      <c r="DD41" s="92" t="str">
        <f t="shared" si="19"/>
        <v>Madeleines Orange ChocoNoir</v>
      </c>
      <c r="DE41" s="93">
        <f t="shared" si="19"/>
        <v>9.6</v>
      </c>
      <c r="DF41" s="94"/>
      <c r="DG41" s="95"/>
      <c r="DH41" s="95"/>
      <c r="DI41" s="95"/>
      <c r="DJ41" s="95"/>
      <c r="DK41" s="95"/>
      <c r="DL41" s="95"/>
      <c r="DM41" s="95"/>
      <c r="DN41" s="95"/>
      <c r="DO41" s="95"/>
      <c r="DP41" s="393" t="str">
        <f t="shared" si="62"/>
        <v>Madeleines Orange ChocoNoir</v>
      </c>
      <c r="DQ41" s="393"/>
      <c r="DR41" s="95"/>
      <c r="DS41" s="95"/>
      <c r="DT41" s="95"/>
      <c r="DU41" s="95"/>
      <c r="DV41" s="95"/>
      <c r="DW41" s="95"/>
      <c r="DX41" s="95"/>
      <c r="DY41" s="95"/>
      <c r="DZ41" s="95"/>
      <c r="EA41" s="96"/>
      <c r="EB41" s="43">
        <f t="shared" ref="EB41:EC50" si="71">DC41</f>
        <v>185</v>
      </c>
      <c r="EC41" s="97" t="str">
        <f t="shared" si="63"/>
        <v>Madeleines Orange ChocoNoir</v>
      </c>
      <c r="ED41" s="385">
        <f t="shared" si="64"/>
        <v>0</v>
      </c>
      <c r="EE41" s="386"/>
      <c r="EF41" s="110">
        <f t="shared" si="20"/>
        <v>0</v>
      </c>
      <c r="EG41" s="98">
        <f t="shared" si="21"/>
        <v>0</v>
      </c>
      <c r="EH41" s="21"/>
      <c r="EI41" s="17"/>
      <c r="EK41" s="43">
        <f>D41</f>
        <v>185</v>
      </c>
      <c r="EL41" s="92" t="str">
        <f t="shared" si="22"/>
        <v>Madeleines Orange ChocoNoir</v>
      </c>
      <c r="EM41" s="93">
        <f t="shared" si="22"/>
        <v>9.6</v>
      </c>
      <c r="EN41" s="94"/>
      <c r="EO41" s="95"/>
      <c r="EP41" s="95"/>
      <c r="EQ41" s="95"/>
      <c r="ER41" s="95"/>
      <c r="ES41" s="95"/>
      <c r="ET41" s="95"/>
      <c r="EU41" s="95"/>
      <c r="EV41" s="95"/>
      <c r="EW41" s="95"/>
      <c r="EX41" s="393" t="str">
        <f t="shared" si="65"/>
        <v>Madeleines Orange ChocoNoir</v>
      </c>
      <c r="EY41" s="393"/>
      <c r="EZ41" s="95"/>
      <c r="FA41" s="95"/>
      <c r="FB41" s="95"/>
      <c r="FC41" s="95"/>
      <c r="FD41" s="95"/>
      <c r="FE41" s="95"/>
      <c r="FF41" s="95"/>
      <c r="FG41" s="95"/>
      <c r="FH41" s="95"/>
      <c r="FI41" s="96"/>
      <c r="FJ41" s="43">
        <f t="shared" ref="FJ41:FK50" si="72">EK41</f>
        <v>185</v>
      </c>
      <c r="FK41" s="97" t="str">
        <f t="shared" si="66"/>
        <v>Madeleines Orange ChocoNoir</v>
      </c>
      <c r="FL41" s="385">
        <f t="shared" si="67"/>
        <v>0</v>
      </c>
      <c r="FM41" s="386"/>
      <c r="FN41" s="186">
        <f t="shared" si="23"/>
        <v>0</v>
      </c>
      <c r="FO41" s="187">
        <f t="shared" si="24"/>
        <v>0</v>
      </c>
      <c r="FP41" s="66"/>
      <c r="FQ41" s="17"/>
      <c r="FR41" s="17"/>
    </row>
    <row r="42" spans="4:174" ht="24" customHeight="1">
      <c r="D42" s="279">
        <f>'Cde conso. 1 à 100'!D42</f>
        <v>260</v>
      </c>
      <c r="E42" s="280" t="str">
        <f>'Cde conso. 1 à 100'!E42</f>
        <v>ShowCoco</v>
      </c>
      <c r="F42" s="281">
        <f>'Cde conso. 1 à 100'!F42</f>
        <v>12.9</v>
      </c>
      <c r="G42" s="282"/>
      <c r="H42" s="283"/>
      <c r="I42" s="283"/>
      <c r="J42" s="283"/>
      <c r="K42" s="283"/>
      <c r="L42" s="283"/>
      <c r="M42" s="283"/>
      <c r="N42" s="283"/>
      <c r="O42" s="283"/>
      <c r="P42" s="283"/>
      <c r="Q42" s="464" t="str">
        <f t="shared" si="53"/>
        <v>ShowCoco</v>
      </c>
      <c r="R42" s="465"/>
      <c r="S42" s="283"/>
      <c r="T42" s="283"/>
      <c r="U42" s="283"/>
      <c r="V42" s="283"/>
      <c r="W42" s="283"/>
      <c r="X42" s="283"/>
      <c r="Y42" s="283"/>
      <c r="Z42" s="283"/>
      <c r="AA42" s="283"/>
      <c r="AB42" s="284"/>
      <c r="AC42" s="279">
        <f t="shared" si="68"/>
        <v>260</v>
      </c>
      <c r="AD42" s="280" t="str">
        <f t="shared" si="54"/>
        <v>ShowCoco</v>
      </c>
      <c r="AE42" s="438">
        <f t="shared" si="25"/>
        <v>0</v>
      </c>
      <c r="AF42" s="439"/>
      <c r="AG42" s="286">
        <f t="shared" si="12"/>
        <v>0</v>
      </c>
      <c r="AH42" s="287"/>
      <c r="AI42" s="17"/>
      <c r="AJ42" s="17"/>
      <c r="AL42" s="279">
        <f>D42</f>
        <v>260</v>
      </c>
      <c r="AM42" s="299" t="str">
        <f t="shared" si="55"/>
        <v>ShowCoco</v>
      </c>
      <c r="AN42" s="300">
        <f t="shared" si="55"/>
        <v>12.9</v>
      </c>
      <c r="AO42" s="301"/>
      <c r="AP42" s="302"/>
      <c r="AQ42" s="302"/>
      <c r="AR42" s="302"/>
      <c r="AS42" s="302"/>
      <c r="AT42" s="302"/>
      <c r="AU42" s="302"/>
      <c r="AV42" s="302"/>
      <c r="AW42" s="302"/>
      <c r="AX42" s="302"/>
      <c r="AY42" s="466" t="str">
        <f t="shared" si="56"/>
        <v>ShowCoco</v>
      </c>
      <c r="AZ42" s="467"/>
      <c r="BA42" s="302"/>
      <c r="BB42" s="302"/>
      <c r="BC42" s="302"/>
      <c r="BD42" s="302"/>
      <c r="BE42" s="302"/>
      <c r="BF42" s="302"/>
      <c r="BG42" s="302"/>
      <c r="BH42" s="302"/>
      <c r="BI42" s="302"/>
      <c r="BJ42" s="303"/>
      <c r="BK42" s="279">
        <f t="shared" si="69"/>
        <v>260</v>
      </c>
      <c r="BL42" s="299" t="str">
        <f t="shared" si="57"/>
        <v>ShowCoco</v>
      </c>
      <c r="BM42" s="377">
        <f t="shared" si="58"/>
        <v>0</v>
      </c>
      <c r="BN42" s="378"/>
      <c r="BO42" s="304">
        <f t="shared" si="14"/>
        <v>0</v>
      </c>
      <c r="BP42" s="305">
        <f t="shared" si="15"/>
        <v>0</v>
      </c>
      <c r="BQ42" s="306"/>
      <c r="BR42" s="17"/>
      <c r="BS42" s="17"/>
      <c r="BT42" s="17"/>
      <c r="BU42" s="279">
        <f t="shared" ref="BU42:BU48" si="73">D42</f>
        <v>260</v>
      </c>
      <c r="BV42" s="299" t="str">
        <f t="shared" si="16"/>
        <v>ShowCoco</v>
      </c>
      <c r="BW42" s="300">
        <f t="shared" si="16"/>
        <v>12.9</v>
      </c>
      <c r="BX42" s="301"/>
      <c r="BY42" s="302"/>
      <c r="BZ42" s="302"/>
      <c r="CA42" s="302"/>
      <c r="CB42" s="302"/>
      <c r="CC42" s="302"/>
      <c r="CD42" s="302"/>
      <c r="CE42" s="302"/>
      <c r="CF42" s="302"/>
      <c r="CG42" s="302"/>
      <c r="CH42" s="466" t="str">
        <f t="shared" si="59"/>
        <v>ShowCoco</v>
      </c>
      <c r="CI42" s="467"/>
      <c r="CJ42" s="302"/>
      <c r="CK42" s="302"/>
      <c r="CL42" s="302"/>
      <c r="CM42" s="302"/>
      <c r="CN42" s="302"/>
      <c r="CO42" s="302"/>
      <c r="CP42" s="302"/>
      <c r="CQ42" s="302"/>
      <c r="CR42" s="302"/>
      <c r="CS42" s="303"/>
      <c r="CT42" s="279">
        <f t="shared" si="70"/>
        <v>260</v>
      </c>
      <c r="CU42" s="299" t="str">
        <f t="shared" si="60"/>
        <v>ShowCoco</v>
      </c>
      <c r="CV42" s="377">
        <f t="shared" si="61"/>
        <v>0</v>
      </c>
      <c r="CW42" s="378"/>
      <c r="CX42" s="304">
        <f t="shared" si="17"/>
        <v>0</v>
      </c>
      <c r="CY42" s="305">
        <f t="shared" si="18"/>
        <v>0</v>
      </c>
      <c r="CZ42" s="306"/>
      <c r="DA42" s="17"/>
      <c r="DB42" s="17"/>
      <c r="DC42" s="279">
        <f t="shared" ref="DC42:DC48" si="74">D42</f>
        <v>260</v>
      </c>
      <c r="DD42" s="299" t="str">
        <f t="shared" si="19"/>
        <v>ShowCoco</v>
      </c>
      <c r="DE42" s="300">
        <f t="shared" si="19"/>
        <v>12.9</v>
      </c>
      <c r="DF42" s="301"/>
      <c r="DG42" s="302"/>
      <c r="DH42" s="302"/>
      <c r="DI42" s="302"/>
      <c r="DJ42" s="302"/>
      <c r="DK42" s="302"/>
      <c r="DL42" s="302"/>
      <c r="DM42" s="302"/>
      <c r="DN42" s="302"/>
      <c r="DO42" s="302"/>
      <c r="DP42" s="466" t="str">
        <f t="shared" si="62"/>
        <v>ShowCoco</v>
      </c>
      <c r="DQ42" s="467"/>
      <c r="DR42" s="302"/>
      <c r="DS42" s="302"/>
      <c r="DT42" s="302"/>
      <c r="DU42" s="302"/>
      <c r="DV42" s="302"/>
      <c r="DW42" s="302"/>
      <c r="DX42" s="302"/>
      <c r="DY42" s="302"/>
      <c r="DZ42" s="302"/>
      <c r="EA42" s="303"/>
      <c r="EB42" s="279">
        <f t="shared" si="71"/>
        <v>260</v>
      </c>
      <c r="EC42" s="299" t="str">
        <f t="shared" si="63"/>
        <v>ShowCoco</v>
      </c>
      <c r="ED42" s="377">
        <f t="shared" si="64"/>
        <v>0</v>
      </c>
      <c r="EE42" s="378"/>
      <c r="EF42" s="304">
        <f t="shared" si="20"/>
        <v>0</v>
      </c>
      <c r="EG42" s="305">
        <f t="shared" si="21"/>
        <v>0</v>
      </c>
      <c r="EH42" s="306"/>
      <c r="EI42" s="17"/>
      <c r="EK42" s="279">
        <f t="shared" ref="EK42:EK48" si="75">D42</f>
        <v>260</v>
      </c>
      <c r="EL42" s="299" t="str">
        <f t="shared" si="22"/>
        <v>ShowCoco</v>
      </c>
      <c r="EM42" s="300">
        <f t="shared" si="22"/>
        <v>12.9</v>
      </c>
      <c r="EN42" s="301"/>
      <c r="EO42" s="302"/>
      <c r="EP42" s="302"/>
      <c r="EQ42" s="302"/>
      <c r="ER42" s="302"/>
      <c r="ES42" s="302"/>
      <c r="ET42" s="302"/>
      <c r="EU42" s="302"/>
      <c r="EV42" s="302"/>
      <c r="EW42" s="302"/>
      <c r="EX42" s="466" t="str">
        <f t="shared" si="65"/>
        <v>ShowCoco</v>
      </c>
      <c r="EY42" s="467"/>
      <c r="EZ42" s="302"/>
      <c r="FA42" s="302"/>
      <c r="FB42" s="302"/>
      <c r="FC42" s="302"/>
      <c r="FD42" s="302"/>
      <c r="FE42" s="302"/>
      <c r="FF42" s="302"/>
      <c r="FG42" s="302"/>
      <c r="FH42" s="302"/>
      <c r="FI42" s="303"/>
      <c r="FJ42" s="279">
        <f t="shared" si="72"/>
        <v>260</v>
      </c>
      <c r="FK42" s="299" t="str">
        <f t="shared" si="66"/>
        <v>ShowCoco</v>
      </c>
      <c r="FL42" s="377">
        <f t="shared" si="67"/>
        <v>0</v>
      </c>
      <c r="FM42" s="378"/>
      <c r="FN42" s="304">
        <f t="shared" si="23"/>
        <v>0</v>
      </c>
      <c r="FO42" s="305">
        <f t="shared" si="24"/>
        <v>0</v>
      </c>
      <c r="FP42" s="306"/>
      <c r="FQ42" s="17"/>
      <c r="FR42" s="17"/>
    </row>
    <row r="43" spans="4:174" ht="24" customHeight="1">
      <c r="D43" s="43">
        <f>'Cde conso. 1 à 100'!D43</f>
        <v>295</v>
      </c>
      <c r="E43" s="92" t="str">
        <f>'Cde conso. 1 à 100'!E43</f>
        <v>Moelleux Caramel</v>
      </c>
      <c r="F43" s="93">
        <f>'Cde conso. 1 à 100'!F43</f>
        <v>12.2</v>
      </c>
      <c r="G43" s="94"/>
      <c r="H43" s="95"/>
      <c r="I43" s="95"/>
      <c r="J43" s="95"/>
      <c r="K43" s="95"/>
      <c r="L43" s="95"/>
      <c r="M43" s="95"/>
      <c r="N43" s="95"/>
      <c r="O43" s="95"/>
      <c r="P43" s="95"/>
      <c r="Q43" s="468" t="str">
        <f>E43</f>
        <v>Moelleux Caramel</v>
      </c>
      <c r="R43" s="469"/>
      <c r="S43" s="95"/>
      <c r="T43" s="95"/>
      <c r="U43" s="95"/>
      <c r="V43" s="95"/>
      <c r="W43" s="95"/>
      <c r="X43" s="95"/>
      <c r="Y43" s="95"/>
      <c r="Z43" s="95"/>
      <c r="AA43" s="95"/>
      <c r="AB43" s="96"/>
      <c r="AC43" s="43">
        <f t="shared" si="68"/>
        <v>295</v>
      </c>
      <c r="AD43" s="92" t="str">
        <f>E43</f>
        <v>Moelleux Caramel</v>
      </c>
      <c r="AE43" s="385">
        <f t="shared" si="25"/>
        <v>0</v>
      </c>
      <c r="AF43" s="386"/>
      <c r="AG43" s="98">
        <f t="shared" si="12"/>
        <v>0</v>
      </c>
      <c r="AH43" s="99"/>
      <c r="AI43" s="17"/>
      <c r="AJ43" s="17"/>
      <c r="AL43" s="225">
        <f t="shared" ref="AL43:AL48" si="76">D43</f>
        <v>295</v>
      </c>
      <c r="AM43" s="92" t="str">
        <f t="shared" si="55"/>
        <v>Moelleux Caramel</v>
      </c>
      <c r="AN43" s="93">
        <f t="shared" si="55"/>
        <v>12.2</v>
      </c>
      <c r="AO43" s="94"/>
      <c r="AP43" s="95"/>
      <c r="AQ43" s="95"/>
      <c r="AR43" s="95"/>
      <c r="AS43" s="95"/>
      <c r="AT43" s="95"/>
      <c r="AU43" s="95"/>
      <c r="AV43" s="95"/>
      <c r="AW43" s="95"/>
      <c r="AX43" s="95"/>
      <c r="AY43" s="468" t="str">
        <f>AM43</f>
        <v>Moelleux Caramel</v>
      </c>
      <c r="AZ43" s="469"/>
      <c r="BA43" s="95"/>
      <c r="BB43" s="95"/>
      <c r="BC43" s="95"/>
      <c r="BD43" s="95"/>
      <c r="BE43" s="95"/>
      <c r="BF43" s="95"/>
      <c r="BG43" s="95"/>
      <c r="BH43" s="95"/>
      <c r="BI43" s="95"/>
      <c r="BJ43" s="96"/>
      <c r="BK43" s="43">
        <f t="shared" si="69"/>
        <v>295</v>
      </c>
      <c r="BL43" s="92" t="str">
        <f>AM43</f>
        <v>Moelleux Caramel</v>
      </c>
      <c r="BM43" s="385">
        <f t="shared" si="58"/>
        <v>0</v>
      </c>
      <c r="BN43" s="386"/>
      <c r="BO43" s="110">
        <f t="shared" si="14"/>
        <v>0</v>
      </c>
      <c r="BP43" s="98">
        <f t="shared" si="15"/>
        <v>0</v>
      </c>
      <c r="BQ43" s="21"/>
      <c r="BR43" s="17"/>
      <c r="BS43" s="17"/>
      <c r="BT43" s="17"/>
      <c r="BU43" s="43">
        <f t="shared" si="73"/>
        <v>295</v>
      </c>
      <c r="BV43" s="92" t="str">
        <f t="shared" si="16"/>
        <v>Moelleux Caramel</v>
      </c>
      <c r="BW43" s="93">
        <f t="shared" si="16"/>
        <v>12.2</v>
      </c>
      <c r="BX43" s="94"/>
      <c r="BY43" s="95"/>
      <c r="BZ43" s="95"/>
      <c r="CA43" s="95"/>
      <c r="CB43" s="95"/>
      <c r="CC43" s="95"/>
      <c r="CD43" s="95"/>
      <c r="CE43" s="95"/>
      <c r="CF43" s="95"/>
      <c r="CG43" s="95"/>
      <c r="CH43" s="468" t="str">
        <f>BV43</f>
        <v>Moelleux Caramel</v>
      </c>
      <c r="CI43" s="469"/>
      <c r="CJ43" s="95"/>
      <c r="CK43" s="95"/>
      <c r="CL43" s="95"/>
      <c r="CM43" s="95"/>
      <c r="CN43" s="95"/>
      <c r="CO43" s="95"/>
      <c r="CP43" s="95"/>
      <c r="CQ43" s="95"/>
      <c r="CR43" s="95"/>
      <c r="CS43" s="96"/>
      <c r="CT43" s="43">
        <f t="shared" si="70"/>
        <v>295</v>
      </c>
      <c r="CU43" s="92" t="str">
        <f>BV43</f>
        <v>Moelleux Caramel</v>
      </c>
      <c r="CV43" s="385">
        <f t="shared" si="61"/>
        <v>0</v>
      </c>
      <c r="CW43" s="386"/>
      <c r="CX43" s="110">
        <f t="shared" si="17"/>
        <v>0</v>
      </c>
      <c r="CY43" s="98">
        <f t="shared" si="18"/>
        <v>0</v>
      </c>
      <c r="CZ43" s="21"/>
      <c r="DA43" s="17"/>
      <c r="DB43" s="17"/>
      <c r="DC43" s="43">
        <f t="shared" si="74"/>
        <v>295</v>
      </c>
      <c r="DD43" s="92" t="str">
        <f t="shared" si="19"/>
        <v>Moelleux Caramel</v>
      </c>
      <c r="DE43" s="93">
        <f t="shared" si="19"/>
        <v>12.2</v>
      </c>
      <c r="DF43" s="94"/>
      <c r="DG43" s="95"/>
      <c r="DH43" s="95"/>
      <c r="DI43" s="95"/>
      <c r="DJ43" s="95"/>
      <c r="DK43" s="95"/>
      <c r="DL43" s="95"/>
      <c r="DM43" s="95"/>
      <c r="DN43" s="95"/>
      <c r="DO43" s="95"/>
      <c r="DP43" s="468" t="str">
        <f>DD43</f>
        <v>Moelleux Caramel</v>
      </c>
      <c r="DQ43" s="469"/>
      <c r="DR43" s="95"/>
      <c r="DS43" s="95"/>
      <c r="DT43" s="95"/>
      <c r="DU43" s="95"/>
      <c r="DV43" s="95"/>
      <c r="DW43" s="95"/>
      <c r="DX43" s="95"/>
      <c r="DY43" s="95"/>
      <c r="DZ43" s="95"/>
      <c r="EA43" s="96"/>
      <c r="EB43" s="43">
        <f t="shared" si="71"/>
        <v>295</v>
      </c>
      <c r="EC43" s="92" t="str">
        <f>DD43</f>
        <v>Moelleux Caramel</v>
      </c>
      <c r="ED43" s="385">
        <f t="shared" si="64"/>
        <v>0</v>
      </c>
      <c r="EE43" s="386"/>
      <c r="EF43" s="110">
        <f t="shared" si="20"/>
        <v>0</v>
      </c>
      <c r="EG43" s="98">
        <f t="shared" si="21"/>
        <v>0</v>
      </c>
      <c r="EH43" s="21"/>
      <c r="EI43" s="17"/>
      <c r="EK43" s="43">
        <f t="shared" si="75"/>
        <v>295</v>
      </c>
      <c r="EL43" s="92" t="str">
        <f t="shared" si="22"/>
        <v>Moelleux Caramel</v>
      </c>
      <c r="EM43" s="93">
        <f t="shared" si="22"/>
        <v>12.2</v>
      </c>
      <c r="EN43" s="94"/>
      <c r="EO43" s="95"/>
      <c r="EP43" s="95"/>
      <c r="EQ43" s="95"/>
      <c r="ER43" s="95"/>
      <c r="ES43" s="95"/>
      <c r="ET43" s="95"/>
      <c r="EU43" s="95"/>
      <c r="EV43" s="95"/>
      <c r="EW43" s="95"/>
      <c r="EX43" s="468" t="str">
        <f>EL43</f>
        <v>Moelleux Caramel</v>
      </c>
      <c r="EY43" s="469"/>
      <c r="EZ43" s="95"/>
      <c r="FA43" s="95"/>
      <c r="FB43" s="95"/>
      <c r="FC43" s="95"/>
      <c r="FD43" s="95"/>
      <c r="FE43" s="95"/>
      <c r="FF43" s="95"/>
      <c r="FG43" s="95"/>
      <c r="FH43" s="95"/>
      <c r="FI43" s="96"/>
      <c r="FJ43" s="43">
        <f t="shared" si="72"/>
        <v>295</v>
      </c>
      <c r="FK43" s="92" t="str">
        <f>EL43</f>
        <v>Moelleux Caramel</v>
      </c>
      <c r="FL43" s="385">
        <f t="shared" si="67"/>
        <v>0</v>
      </c>
      <c r="FM43" s="386"/>
      <c r="FN43" s="186">
        <f t="shared" si="23"/>
        <v>0</v>
      </c>
      <c r="FO43" s="187">
        <f t="shared" si="24"/>
        <v>0</v>
      </c>
      <c r="FP43" s="66"/>
      <c r="FQ43" s="17"/>
      <c r="FR43" s="17"/>
    </row>
    <row r="44" spans="4:174" ht="24" customHeight="1">
      <c r="D44" s="288">
        <f>'Cde conso. 1 à 100'!D44</f>
        <v>330</v>
      </c>
      <c r="E44" s="280" t="str">
        <f>'Cde conso. 1 à 100'!E44</f>
        <v>Bijou Myrtille</v>
      </c>
      <c r="F44" s="281">
        <f>'Cde conso. 1 à 100'!F44</f>
        <v>8.6</v>
      </c>
      <c r="G44" s="282"/>
      <c r="H44" s="283"/>
      <c r="I44" s="283"/>
      <c r="J44" s="283"/>
      <c r="K44" s="283"/>
      <c r="L44" s="283"/>
      <c r="M44" s="283"/>
      <c r="N44" s="283"/>
      <c r="O44" s="283"/>
      <c r="P44" s="283"/>
      <c r="Q44" s="380" t="str">
        <f t="shared" ref="Q44:Q50" si="77">E44</f>
        <v>Bijou Myrtille</v>
      </c>
      <c r="R44" s="380"/>
      <c r="S44" s="283"/>
      <c r="T44" s="283"/>
      <c r="U44" s="283"/>
      <c r="V44" s="283"/>
      <c r="W44" s="283"/>
      <c r="X44" s="283"/>
      <c r="Y44" s="283"/>
      <c r="Z44" s="283"/>
      <c r="AA44" s="283"/>
      <c r="AB44" s="284"/>
      <c r="AC44" s="288">
        <f t="shared" si="68"/>
        <v>330</v>
      </c>
      <c r="AD44" s="289" t="str">
        <f>E44</f>
        <v>Bijou Myrtille</v>
      </c>
      <c r="AE44" s="438">
        <f t="shared" si="25"/>
        <v>0</v>
      </c>
      <c r="AF44" s="439"/>
      <c r="AG44" s="286">
        <f t="shared" si="12"/>
        <v>0</v>
      </c>
      <c r="AH44" s="287"/>
      <c r="AI44" s="17"/>
      <c r="AJ44" s="17"/>
      <c r="AL44" s="279">
        <f t="shared" si="76"/>
        <v>330</v>
      </c>
      <c r="AM44" s="299" t="str">
        <f t="shared" si="55"/>
        <v>Bijou Myrtille</v>
      </c>
      <c r="AN44" s="300">
        <f t="shared" si="55"/>
        <v>8.6</v>
      </c>
      <c r="AO44" s="301"/>
      <c r="AP44" s="302"/>
      <c r="AQ44" s="302"/>
      <c r="AR44" s="302"/>
      <c r="AS44" s="302"/>
      <c r="AT44" s="302"/>
      <c r="AU44" s="302"/>
      <c r="AV44" s="302"/>
      <c r="AW44" s="302"/>
      <c r="AX44" s="302"/>
      <c r="AY44" s="379" t="str">
        <f t="shared" ref="AY44:AY50" si="78">AM44</f>
        <v>Bijou Myrtille</v>
      </c>
      <c r="AZ44" s="379"/>
      <c r="BA44" s="302"/>
      <c r="BB44" s="302"/>
      <c r="BC44" s="302"/>
      <c r="BD44" s="302"/>
      <c r="BE44" s="302"/>
      <c r="BF44" s="302"/>
      <c r="BG44" s="302"/>
      <c r="BH44" s="302"/>
      <c r="BI44" s="302"/>
      <c r="BJ44" s="303"/>
      <c r="BK44" s="288">
        <f t="shared" si="69"/>
        <v>330</v>
      </c>
      <c r="BL44" s="307" t="str">
        <f>AM44</f>
        <v>Bijou Myrtille</v>
      </c>
      <c r="BM44" s="377">
        <f t="shared" si="58"/>
        <v>0</v>
      </c>
      <c r="BN44" s="378"/>
      <c r="BO44" s="304">
        <f t="shared" si="14"/>
        <v>0</v>
      </c>
      <c r="BP44" s="305">
        <f t="shared" si="15"/>
        <v>0</v>
      </c>
      <c r="BQ44" s="308"/>
      <c r="BR44" s="17"/>
      <c r="BS44" s="17"/>
      <c r="BT44" s="17"/>
      <c r="BU44" s="279">
        <f t="shared" si="73"/>
        <v>330</v>
      </c>
      <c r="BV44" s="299" t="str">
        <f t="shared" si="16"/>
        <v>Bijou Myrtille</v>
      </c>
      <c r="BW44" s="300">
        <f t="shared" si="16"/>
        <v>8.6</v>
      </c>
      <c r="BX44" s="301"/>
      <c r="BY44" s="302"/>
      <c r="BZ44" s="302"/>
      <c r="CA44" s="302"/>
      <c r="CB44" s="302"/>
      <c r="CC44" s="302"/>
      <c r="CD44" s="302"/>
      <c r="CE44" s="302"/>
      <c r="CF44" s="302"/>
      <c r="CG44" s="302"/>
      <c r="CH44" s="379" t="str">
        <f t="shared" ref="CH44:CH50" si="79">BV44</f>
        <v>Bijou Myrtille</v>
      </c>
      <c r="CI44" s="379"/>
      <c r="CJ44" s="302"/>
      <c r="CK44" s="302"/>
      <c r="CL44" s="302"/>
      <c r="CM44" s="302"/>
      <c r="CN44" s="302"/>
      <c r="CO44" s="302"/>
      <c r="CP44" s="302"/>
      <c r="CQ44" s="302"/>
      <c r="CR44" s="302"/>
      <c r="CS44" s="303"/>
      <c r="CT44" s="288">
        <f t="shared" si="70"/>
        <v>330</v>
      </c>
      <c r="CU44" s="307" t="str">
        <f>BV44</f>
        <v>Bijou Myrtille</v>
      </c>
      <c r="CV44" s="377">
        <f t="shared" si="61"/>
        <v>0</v>
      </c>
      <c r="CW44" s="378"/>
      <c r="CX44" s="304">
        <f t="shared" si="17"/>
        <v>0</v>
      </c>
      <c r="CY44" s="305">
        <f t="shared" si="18"/>
        <v>0</v>
      </c>
      <c r="CZ44" s="308"/>
      <c r="DA44" s="17"/>
      <c r="DB44" s="17"/>
      <c r="DC44" s="279">
        <f t="shared" si="74"/>
        <v>330</v>
      </c>
      <c r="DD44" s="299" t="str">
        <f t="shared" si="19"/>
        <v>Bijou Myrtille</v>
      </c>
      <c r="DE44" s="300">
        <f t="shared" si="19"/>
        <v>8.6</v>
      </c>
      <c r="DF44" s="301"/>
      <c r="DG44" s="302"/>
      <c r="DH44" s="302"/>
      <c r="DI44" s="302"/>
      <c r="DJ44" s="302"/>
      <c r="DK44" s="302"/>
      <c r="DL44" s="302"/>
      <c r="DM44" s="302"/>
      <c r="DN44" s="302"/>
      <c r="DO44" s="302"/>
      <c r="DP44" s="379" t="str">
        <f t="shared" ref="DP44:DP50" si="80">DD44</f>
        <v>Bijou Myrtille</v>
      </c>
      <c r="DQ44" s="379"/>
      <c r="DR44" s="302"/>
      <c r="DS44" s="302"/>
      <c r="DT44" s="302"/>
      <c r="DU44" s="302"/>
      <c r="DV44" s="302"/>
      <c r="DW44" s="302"/>
      <c r="DX44" s="302"/>
      <c r="DY44" s="302"/>
      <c r="DZ44" s="302"/>
      <c r="EA44" s="303"/>
      <c r="EB44" s="288">
        <f t="shared" si="71"/>
        <v>330</v>
      </c>
      <c r="EC44" s="307" t="str">
        <f>DD44</f>
        <v>Bijou Myrtille</v>
      </c>
      <c r="ED44" s="377">
        <f t="shared" si="64"/>
        <v>0</v>
      </c>
      <c r="EE44" s="378"/>
      <c r="EF44" s="304">
        <f t="shared" si="20"/>
        <v>0</v>
      </c>
      <c r="EG44" s="305">
        <f t="shared" si="21"/>
        <v>0</v>
      </c>
      <c r="EH44" s="306"/>
      <c r="EI44" s="17"/>
      <c r="EK44" s="279">
        <f t="shared" si="75"/>
        <v>330</v>
      </c>
      <c r="EL44" s="299" t="str">
        <f t="shared" si="22"/>
        <v>Bijou Myrtille</v>
      </c>
      <c r="EM44" s="300">
        <f t="shared" si="22"/>
        <v>8.6</v>
      </c>
      <c r="EN44" s="301"/>
      <c r="EO44" s="302"/>
      <c r="EP44" s="302"/>
      <c r="EQ44" s="302"/>
      <c r="ER44" s="302"/>
      <c r="ES44" s="302"/>
      <c r="ET44" s="302"/>
      <c r="EU44" s="302"/>
      <c r="EV44" s="302"/>
      <c r="EW44" s="302"/>
      <c r="EX44" s="379" t="str">
        <f t="shared" ref="EX44:EX50" si="81">EL44</f>
        <v>Bijou Myrtille</v>
      </c>
      <c r="EY44" s="379"/>
      <c r="EZ44" s="302"/>
      <c r="FA44" s="302"/>
      <c r="FB44" s="302"/>
      <c r="FC44" s="302"/>
      <c r="FD44" s="302"/>
      <c r="FE44" s="302"/>
      <c r="FF44" s="302"/>
      <c r="FG44" s="302"/>
      <c r="FH44" s="302"/>
      <c r="FI44" s="303"/>
      <c r="FJ44" s="288">
        <f t="shared" si="72"/>
        <v>330</v>
      </c>
      <c r="FK44" s="307" t="str">
        <f>EL44</f>
        <v>Bijou Myrtille</v>
      </c>
      <c r="FL44" s="377">
        <f t="shared" si="67"/>
        <v>0</v>
      </c>
      <c r="FM44" s="378"/>
      <c r="FN44" s="304">
        <f t="shared" si="23"/>
        <v>0</v>
      </c>
      <c r="FO44" s="305">
        <f t="shared" si="24"/>
        <v>0</v>
      </c>
      <c r="FP44" s="306"/>
      <c r="FQ44" s="17"/>
      <c r="FR44" s="17"/>
    </row>
    <row r="45" spans="4:174" ht="24" customHeight="1">
      <c r="D45" s="44">
        <f>'Cde conso. 1 à 100'!D45</f>
        <v>570</v>
      </c>
      <c r="E45" s="92" t="str">
        <f>'Cde conso. 1 à 100'!E45</f>
        <v>Mini-Crêpes ChocoLait</v>
      </c>
      <c r="F45" s="93">
        <f>'Cde conso. 1 à 100'!F45</f>
        <v>10.8</v>
      </c>
      <c r="G45" s="94"/>
      <c r="H45" s="95"/>
      <c r="I45" s="95"/>
      <c r="J45" s="95"/>
      <c r="K45" s="95"/>
      <c r="L45" s="95"/>
      <c r="M45" s="95"/>
      <c r="N45" s="95"/>
      <c r="O45" s="95"/>
      <c r="P45" s="95"/>
      <c r="Q45" s="393" t="str">
        <f t="shared" si="77"/>
        <v>Mini-Crêpes ChocoLait</v>
      </c>
      <c r="R45" s="393"/>
      <c r="S45" s="95"/>
      <c r="T45" s="95"/>
      <c r="U45" s="95"/>
      <c r="V45" s="95"/>
      <c r="W45" s="95"/>
      <c r="X45" s="95"/>
      <c r="Y45" s="95"/>
      <c r="Z45" s="95"/>
      <c r="AA45" s="95"/>
      <c r="AB45" s="96"/>
      <c r="AC45" s="44">
        <f t="shared" si="68"/>
        <v>570</v>
      </c>
      <c r="AD45" s="97" t="str">
        <f t="shared" si="68"/>
        <v>Mini-Crêpes ChocoLait</v>
      </c>
      <c r="AE45" s="385">
        <f t="shared" si="25"/>
        <v>0</v>
      </c>
      <c r="AF45" s="386"/>
      <c r="AG45" s="98">
        <f t="shared" si="12"/>
        <v>0</v>
      </c>
      <c r="AH45" s="99"/>
      <c r="AI45" s="17"/>
      <c r="AJ45" s="17"/>
      <c r="AL45" s="225">
        <f t="shared" si="76"/>
        <v>570</v>
      </c>
      <c r="AM45" s="92" t="str">
        <f t="shared" si="55"/>
        <v>Mini-Crêpes ChocoLait</v>
      </c>
      <c r="AN45" s="93">
        <f t="shared" si="55"/>
        <v>10.8</v>
      </c>
      <c r="AO45" s="94"/>
      <c r="AP45" s="95"/>
      <c r="AQ45" s="95"/>
      <c r="AR45" s="95"/>
      <c r="AS45" s="95"/>
      <c r="AT45" s="95"/>
      <c r="AU45" s="95"/>
      <c r="AV45" s="95"/>
      <c r="AW45" s="95"/>
      <c r="AX45" s="95"/>
      <c r="AY45" s="393" t="str">
        <f t="shared" si="78"/>
        <v>Mini-Crêpes ChocoLait</v>
      </c>
      <c r="AZ45" s="393"/>
      <c r="BA45" s="95"/>
      <c r="BB45" s="95"/>
      <c r="BC45" s="95"/>
      <c r="BD45" s="95"/>
      <c r="BE45" s="95"/>
      <c r="BF45" s="95"/>
      <c r="BG45" s="95"/>
      <c r="BH45" s="95"/>
      <c r="BI45" s="95"/>
      <c r="BJ45" s="96"/>
      <c r="BK45" s="44">
        <f t="shared" si="69"/>
        <v>570</v>
      </c>
      <c r="BL45" s="97" t="str">
        <f t="shared" si="69"/>
        <v>Mini-Crêpes ChocoLait</v>
      </c>
      <c r="BM45" s="385">
        <f t="shared" si="58"/>
        <v>0</v>
      </c>
      <c r="BN45" s="386"/>
      <c r="BO45" s="110">
        <f t="shared" si="14"/>
        <v>0</v>
      </c>
      <c r="BP45" s="98">
        <f t="shared" si="15"/>
        <v>0</v>
      </c>
      <c r="BQ45" s="20"/>
      <c r="BR45" s="17"/>
      <c r="BS45" s="17"/>
      <c r="BT45" s="17"/>
      <c r="BU45" s="43">
        <f t="shared" si="73"/>
        <v>570</v>
      </c>
      <c r="BV45" s="92" t="str">
        <f t="shared" si="16"/>
        <v>Mini-Crêpes ChocoLait</v>
      </c>
      <c r="BW45" s="93">
        <f t="shared" si="16"/>
        <v>10.8</v>
      </c>
      <c r="BX45" s="94"/>
      <c r="BY45" s="95"/>
      <c r="BZ45" s="95"/>
      <c r="CA45" s="95"/>
      <c r="CB45" s="95"/>
      <c r="CC45" s="95"/>
      <c r="CD45" s="95"/>
      <c r="CE45" s="95"/>
      <c r="CF45" s="95"/>
      <c r="CG45" s="95"/>
      <c r="CH45" s="393" t="str">
        <f t="shared" si="79"/>
        <v>Mini-Crêpes ChocoLait</v>
      </c>
      <c r="CI45" s="393"/>
      <c r="CJ45" s="95"/>
      <c r="CK45" s="95"/>
      <c r="CL45" s="95"/>
      <c r="CM45" s="95"/>
      <c r="CN45" s="95"/>
      <c r="CO45" s="95"/>
      <c r="CP45" s="95"/>
      <c r="CQ45" s="95"/>
      <c r="CR45" s="95"/>
      <c r="CS45" s="96"/>
      <c r="CT45" s="44">
        <f t="shared" si="70"/>
        <v>570</v>
      </c>
      <c r="CU45" s="97" t="str">
        <f t="shared" si="70"/>
        <v>Mini-Crêpes ChocoLait</v>
      </c>
      <c r="CV45" s="385">
        <f t="shared" si="61"/>
        <v>0</v>
      </c>
      <c r="CW45" s="386"/>
      <c r="CX45" s="110">
        <f t="shared" si="17"/>
        <v>0</v>
      </c>
      <c r="CY45" s="98">
        <f t="shared" si="18"/>
        <v>0</v>
      </c>
      <c r="CZ45" s="20"/>
      <c r="DA45" s="17"/>
      <c r="DB45" s="17"/>
      <c r="DC45" s="43">
        <f t="shared" si="74"/>
        <v>570</v>
      </c>
      <c r="DD45" s="92" t="str">
        <f t="shared" si="19"/>
        <v>Mini-Crêpes ChocoLait</v>
      </c>
      <c r="DE45" s="93">
        <f t="shared" si="19"/>
        <v>10.8</v>
      </c>
      <c r="DF45" s="94"/>
      <c r="DG45" s="95"/>
      <c r="DH45" s="95"/>
      <c r="DI45" s="95"/>
      <c r="DJ45" s="95"/>
      <c r="DK45" s="95"/>
      <c r="DL45" s="95"/>
      <c r="DM45" s="95"/>
      <c r="DN45" s="95"/>
      <c r="DO45" s="95"/>
      <c r="DP45" s="393" t="str">
        <f t="shared" si="80"/>
        <v>Mini-Crêpes ChocoLait</v>
      </c>
      <c r="DQ45" s="393"/>
      <c r="DR45" s="95"/>
      <c r="DS45" s="95"/>
      <c r="DT45" s="95"/>
      <c r="DU45" s="95"/>
      <c r="DV45" s="95"/>
      <c r="DW45" s="95"/>
      <c r="DX45" s="95"/>
      <c r="DY45" s="95"/>
      <c r="DZ45" s="95"/>
      <c r="EA45" s="96"/>
      <c r="EB45" s="44">
        <f t="shared" si="71"/>
        <v>570</v>
      </c>
      <c r="EC45" s="97" t="str">
        <f t="shared" si="71"/>
        <v>Mini-Crêpes ChocoLait</v>
      </c>
      <c r="ED45" s="385">
        <f t="shared" si="64"/>
        <v>0</v>
      </c>
      <c r="EE45" s="386"/>
      <c r="EF45" s="110">
        <f t="shared" si="20"/>
        <v>0</v>
      </c>
      <c r="EG45" s="98">
        <f t="shared" si="21"/>
        <v>0</v>
      </c>
      <c r="EH45" s="21"/>
      <c r="EI45" s="17"/>
      <c r="EK45" s="43">
        <f t="shared" si="75"/>
        <v>570</v>
      </c>
      <c r="EL45" s="92" t="str">
        <f t="shared" si="22"/>
        <v>Mini-Crêpes ChocoLait</v>
      </c>
      <c r="EM45" s="93">
        <f t="shared" si="22"/>
        <v>10.8</v>
      </c>
      <c r="EN45" s="94"/>
      <c r="EO45" s="95"/>
      <c r="EP45" s="95"/>
      <c r="EQ45" s="95"/>
      <c r="ER45" s="95"/>
      <c r="ES45" s="95"/>
      <c r="ET45" s="95"/>
      <c r="EU45" s="95"/>
      <c r="EV45" s="95"/>
      <c r="EW45" s="95"/>
      <c r="EX45" s="393" t="str">
        <f t="shared" si="81"/>
        <v>Mini-Crêpes ChocoLait</v>
      </c>
      <c r="EY45" s="393"/>
      <c r="EZ45" s="95"/>
      <c r="FA45" s="95"/>
      <c r="FB45" s="95"/>
      <c r="FC45" s="95"/>
      <c r="FD45" s="95"/>
      <c r="FE45" s="95"/>
      <c r="FF45" s="95"/>
      <c r="FG45" s="95"/>
      <c r="FH45" s="95"/>
      <c r="FI45" s="96"/>
      <c r="FJ45" s="44">
        <f t="shared" si="72"/>
        <v>570</v>
      </c>
      <c r="FK45" s="97" t="str">
        <f t="shared" si="72"/>
        <v>Mini-Crêpes ChocoLait</v>
      </c>
      <c r="FL45" s="385">
        <f t="shared" si="67"/>
        <v>0</v>
      </c>
      <c r="FM45" s="386"/>
      <c r="FN45" s="186">
        <f t="shared" si="23"/>
        <v>0</v>
      </c>
      <c r="FO45" s="187">
        <f t="shared" si="24"/>
        <v>0</v>
      </c>
      <c r="FP45" s="66"/>
      <c r="FQ45" s="17"/>
      <c r="FR45" s="17"/>
    </row>
    <row r="46" spans="4:174" ht="24" customHeight="1">
      <c r="D46" s="288">
        <f>'Cde conso. 1 à 100'!D46</f>
        <v>650</v>
      </c>
      <c r="E46" s="280" t="str">
        <f>'Cde conso. 1 à 100'!E46</f>
        <v>Coffret Madeleines Ecrin</v>
      </c>
      <c r="F46" s="281">
        <f>'Cde conso. 1 à 100'!F46</f>
        <v>12.3</v>
      </c>
      <c r="G46" s="282"/>
      <c r="H46" s="283"/>
      <c r="I46" s="283"/>
      <c r="J46" s="283"/>
      <c r="K46" s="283"/>
      <c r="L46" s="283"/>
      <c r="M46" s="283"/>
      <c r="N46" s="283"/>
      <c r="O46" s="283"/>
      <c r="P46" s="283"/>
      <c r="Q46" s="380" t="str">
        <f t="shared" si="77"/>
        <v>Coffret Madeleines Ecrin</v>
      </c>
      <c r="R46" s="380"/>
      <c r="S46" s="283"/>
      <c r="T46" s="283"/>
      <c r="U46" s="283"/>
      <c r="V46" s="283"/>
      <c r="W46" s="283"/>
      <c r="X46" s="283"/>
      <c r="Y46" s="283"/>
      <c r="Z46" s="283"/>
      <c r="AA46" s="283"/>
      <c r="AB46" s="284"/>
      <c r="AC46" s="288">
        <f t="shared" si="68"/>
        <v>650</v>
      </c>
      <c r="AD46" s="289" t="str">
        <f t="shared" si="68"/>
        <v>Coffret Madeleines Ecrin</v>
      </c>
      <c r="AE46" s="438">
        <f t="shared" si="25"/>
        <v>0</v>
      </c>
      <c r="AF46" s="439"/>
      <c r="AG46" s="286">
        <f t="shared" si="12"/>
        <v>0</v>
      </c>
      <c r="AH46" s="287"/>
      <c r="AI46" s="17"/>
      <c r="AJ46" s="17"/>
      <c r="AL46" s="279">
        <f t="shared" si="76"/>
        <v>650</v>
      </c>
      <c r="AM46" s="299" t="str">
        <f t="shared" si="55"/>
        <v>Coffret Madeleines Ecrin</v>
      </c>
      <c r="AN46" s="300">
        <f t="shared" si="55"/>
        <v>12.3</v>
      </c>
      <c r="AO46" s="301"/>
      <c r="AP46" s="302"/>
      <c r="AQ46" s="302"/>
      <c r="AR46" s="302"/>
      <c r="AS46" s="302"/>
      <c r="AT46" s="302"/>
      <c r="AU46" s="302"/>
      <c r="AV46" s="302"/>
      <c r="AW46" s="302"/>
      <c r="AX46" s="302"/>
      <c r="AY46" s="379" t="str">
        <f t="shared" si="78"/>
        <v>Coffret Madeleines Ecrin</v>
      </c>
      <c r="AZ46" s="379"/>
      <c r="BA46" s="302"/>
      <c r="BB46" s="302"/>
      <c r="BC46" s="302"/>
      <c r="BD46" s="302"/>
      <c r="BE46" s="302"/>
      <c r="BF46" s="302"/>
      <c r="BG46" s="302"/>
      <c r="BH46" s="302"/>
      <c r="BI46" s="302"/>
      <c r="BJ46" s="303"/>
      <c r="BK46" s="288">
        <f t="shared" si="69"/>
        <v>650</v>
      </c>
      <c r="BL46" s="307" t="str">
        <f t="shared" si="69"/>
        <v>Coffret Madeleines Ecrin</v>
      </c>
      <c r="BM46" s="377">
        <f t="shared" si="58"/>
        <v>0</v>
      </c>
      <c r="BN46" s="378"/>
      <c r="BO46" s="304">
        <f t="shared" si="14"/>
        <v>0</v>
      </c>
      <c r="BP46" s="305">
        <f t="shared" si="15"/>
        <v>0</v>
      </c>
      <c r="BQ46" s="308"/>
      <c r="BR46" s="17"/>
      <c r="BS46" s="17"/>
      <c r="BT46" s="17"/>
      <c r="BU46" s="279">
        <f t="shared" si="73"/>
        <v>650</v>
      </c>
      <c r="BV46" s="299" t="str">
        <f t="shared" si="16"/>
        <v>Coffret Madeleines Ecrin</v>
      </c>
      <c r="BW46" s="300">
        <f t="shared" si="16"/>
        <v>12.3</v>
      </c>
      <c r="BX46" s="301"/>
      <c r="BY46" s="302"/>
      <c r="BZ46" s="302"/>
      <c r="CA46" s="302"/>
      <c r="CB46" s="302"/>
      <c r="CC46" s="302"/>
      <c r="CD46" s="302"/>
      <c r="CE46" s="302"/>
      <c r="CF46" s="302"/>
      <c r="CG46" s="302"/>
      <c r="CH46" s="379" t="str">
        <f t="shared" si="79"/>
        <v>Coffret Madeleines Ecrin</v>
      </c>
      <c r="CI46" s="379"/>
      <c r="CJ46" s="302"/>
      <c r="CK46" s="302"/>
      <c r="CL46" s="302"/>
      <c r="CM46" s="302"/>
      <c r="CN46" s="302"/>
      <c r="CO46" s="302"/>
      <c r="CP46" s="302"/>
      <c r="CQ46" s="302"/>
      <c r="CR46" s="302"/>
      <c r="CS46" s="303"/>
      <c r="CT46" s="288">
        <f t="shared" si="70"/>
        <v>650</v>
      </c>
      <c r="CU46" s="307" t="str">
        <f t="shared" si="70"/>
        <v>Coffret Madeleines Ecrin</v>
      </c>
      <c r="CV46" s="377">
        <f t="shared" si="61"/>
        <v>0</v>
      </c>
      <c r="CW46" s="378"/>
      <c r="CX46" s="304">
        <f t="shared" si="17"/>
        <v>0</v>
      </c>
      <c r="CY46" s="305">
        <f t="shared" si="18"/>
        <v>0</v>
      </c>
      <c r="CZ46" s="308"/>
      <c r="DA46" s="17"/>
      <c r="DB46" s="17"/>
      <c r="DC46" s="279">
        <f t="shared" si="74"/>
        <v>650</v>
      </c>
      <c r="DD46" s="299" t="str">
        <f t="shared" si="19"/>
        <v>Coffret Madeleines Ecrin</v>
      </c>
      <c r="DE46" s="300">
        <f t="shared" si="19"/>
        <v>12.3</v>
      </c>
      <c r="DF46" s="301"/>
      <c r="DG46" s="302"/>
      <c r="DH46" s="302"/>
      <c r="DI46" s="302"/>
      <c r="DJ46" s="302"/>
      <c r="DK46" s="302"/>
      <c r="DL46" s="302"/>
      <c r="DM46" s="302"/>
      <c r="DN46" s="302"/>
      <c r="DO46" s="302"/>
      <c r="DP46" s="379" t="str">
        <f t="shared" si="80"/>
        <v>Coffret Madeleines Ecrin</v>
      </c>
      <c r="DQ46" s="379"/>
      <c r="DR46" s="302"/>
      <c r="DS46" s="302"/>
      <c r="DT46" s="302"/>
      <c r="DU46" s="302"/>
      <c r="DV46" s="302"/>
      <c r="DW46" s="302"/>
      <c r="DX46" s="302"/>
      <c r="DY46" s="302"/>
      <c r="DZ46" s="302"/>
      <c r="EA46" s="303"/>
      <c r="EB46" s="288">
        <f t="shared" si="71"/>
        <v>650</v>
      </c>
      <c r="EC46" s="307" t="str">
        <f t="shared" si="71"/>
        <v>Coffret Madeleines Ecrin</v>
      </c>
      <c r="ED46" s="377">
        <f t="shared" si="64"/>
        <v>0</v>
      </c>
      <c r="EE46" s="378"/>
      <c r="EF46" s="304">
        <f t="shared" si="20"/>
        <v>0</v>
      </c>
      <c r="EG46" s="305">
        <f t="shared" si="21"/>
        <v>0</v>
      </c>
      <c r="EH46" s="306"/>
      <c r="EI46" s="17"/>
      <c r="EK46" s="279">
        <f t="shared" si="75"/>
        <v>650</v>
      </c>
      <c r="EL46" s="299" t="str">
        <f t="shared" si="22"/>
        <v>Coffret Madeleines Ecrin</v>
      </c>
      <c r="EM46" s="300">
        <f t="shared" si="22"/>
        <v>12.3</v>
      </c>
      <c r="EN46" s="301"/>
      <c r="EO46" s="302"/>
      <c r="EP46" s="302"/>
      <c r="EQ46" s="302"/>
      <c r="ER46" s="302"/>
      <c r="ES46" s="302"/>
      <c r="ET46" s="302"/>
      <c r="EU46" s="302"/>
      <c r="EV46" s="302"/>
      <c r="EW46" s="302"/>
      <c r="EX46" s="379" t="str">
        <f t="shared" si="81"/>
        <v>Coffret Madeleines Ecrin</v>
      </c>
      <c r="EY46" s="379"/>
      <c r="EZ46" s="302"/>
      <c r="FA46" s="302"/>
      <c r="FB46" s="302"/>
      <c r="FC46" s="302"/>
      <c r="FD46" s="302"/>
      <c r="FE46" s="302"/>
      <c r="FF46" s="302"/>
      <c r="FG46" s="302"/>
      <c r="FH46" s="302"/>
      <c r="FI46" s="303"/>
      <c r="FJ46" s="288">
        <f t="shared" si="72"/>
        <v>650</v>
      </c>
      <c r="FK46" s="307" t="str">
        <f t="shared" si="72"/>
        <v>Coffret Madeleines Ecrin</v>
      </c>
      <c r="FL46" s="377">
        <f t="shared" si="67"/>
        <v>0</v>
      </c>
      <c r="FM46" s="378"/>
      <c r="FN46" s="304">
        <f t="shared" si="23"/>
        <v>0</v>
      </c>
      <c r="FO46" s="305">
        <f t="shared" si="24"/>
        <v>0</v>
      </c>
      <c r="FP46" s="306"/>
      <c r="FQ46" s="17"/>
      <c r="FR46" s="17"/>
    </row>
    <row r="47" spans="4:174" ht="24" customHeight="1">
      <c r="D47" s="44">
        <f>'Cde conso. 1 à 100'!D47</f>
        <v>695</v>
      </c>
      <c r="E47" s="92" t="str">
        <f>'Cde conso. 1 à 100'!E47</f>
        <v>Coffret Brins d'Etoiles</v>
      </c>
      <c r="F47" s="93">
        <f>'Cde conso. 1 à 100'!F47</f>
        <v>11.3</v>
      </c>
      <c r="G47" s="94"/>
      <c r="H47" s="95"/>
      <c r="I47" s="95"/>
      <c r="J47" s="95"/>
      <c r="K47" s="95"/>
      <c r="L47" s="95"/>
      <c r="M47" s="95"/>
      <c r="N47" s="95"/>
      <c r="O47" s="95"/>
      <c r="P47" s="95"/>
      <c r="Q47" s="393" t="str">
        <f t="shared" si="77"/>
        <v>Coffret Brins d'Etoiles</v>
      </c>
      <c r="R47" s="393"/>
      <c r="S47" s="95"/>
      <c r="T47" s="95"/>
      <c r="U47" s="95"/>
      <c r="V47" s="95"/>
      <c r="W47" s="95"/>
      <c r="X47" s="95"/>
      <c r="Y47" s="95"/>
      <c r="Z47" s="95"/>
      <c r="AA47" s="95"/>
      <c r="AB47" s="96"/>
      <c r="AC47" s="44">
        <f t="shared" si="68"/>
        <v>695</v>
      </c>
      <c r="AD47" s="92" t="str">
        <f t="shared" si="68"/>
        <v>Coffret Brins d'Etoiles</v>
      </c>
      <c r="AE47" s="385">
        <f t="shared" si="25"/>
        <v>0</v>
      </c>
      <c r="AF47" s="386"/>
      <c r="AG47" s="98">
        <f t="shared" si="12"/>
        <v>0</v>
      </c>
      <c r="AH47" s="99"/>
      <c r="AI47" s="17"/>
      <c r="AJ47" s="17"/>
      <c r="AL47" s="225">
        <f t="shared" si="76"/>
        <v>695</v>
      </c>
      <c r="AM47" s="92" t="str">
        <f t="shared" si="55"/>
        <v>Coffret Brins d'Etoiles</v>
      </c>
      <c r="AN47" s="93">
        <f t="shared" si="55"/>
        <v>11.3</v>
      </c>
      <c r="AO47" s="94"/>
      <c r="AP47" s="95"/>
      <c r="AQ47" s="95"/>
      <c r="AR47" s="95"/>
      <c r="AS47" s="95"/>
      <c r="AT47" s="95"/>
      <c r="AU47" s="95"/>
      <c r="AV47" s="95"/>
      <c r="AW47" s="95"/>
      <c r="AX47" s="95"/>
      <c r="AY47" s="393" t="str">
        <f t="shared" si="78"/>
        <v>Coffret Brins d'Etoiles</v>
      </c>
      <c r="AZ47" s="393"/>
      <c r="BA47" s="95"/>
      <c r="BB47" s="95"/>
      <c r="BC47" s="95"/>
      <c r="BD47" s="95"/>
      <c r="BE47" s="95"/>
      <c r="BF47" s="95"/>
      <c r="BG47" s="95"/>
      <c r="BH47" s="95"/>
      <c r="BI47" s="95"/>
      <c r="BJ47" s="96"/>
      <c r="BK47" s="44">
        <f t="shared" si="69"/>
        <v>695</v>
      </c>
      <c r="BL47" s="97" t="str">
        <f t="shared" si="69"/>
        <v>Coffret Brins d'Etoiles</v>
      </c>
      <c r="BM47" s="385">
        <f t="shared" si="58"/>
        <v>0</v>
      </c>
      <c r="BN47" s="386"/>
      <c r="BO47" s="110">
        <f t="shared" si="14"/>
        <v>0</v>
      </c>
      <c r="BP47" s="98">
        <f t="shared" si="15"/>
        <v>0</v>
      </c>
      <c r="BQ47" s="20"/>
      <c r="BR47" s="17"/>
      <c r="BS47" s="17"/>
      <c r="BT47" s="17"/>
      <c r="BU47" s="43">
        <f t="shared" si="73"/>
        <v>695</v>
      </c>
      <c r="BV47" s="92" t="str">
        <f t="shared" si="16"/>
        <v>Coffret Brins d'Etoiles</v>
      </c>
      <c r="BW47" s="93">
        <f t="shared" si="16"/>
        <v>11.3</v>
      </c>
      <c r="BX47" s="94"/>
      <c r="BY47" s="95"/>
      <c r="BZ47" s="95"/>
      <c r="CA47" s="95"/>
      <c r="CB47" s="95"/>
      <c r="CC47" s="95"/>
      <c r="CD47" s="95"/>
      <c r="CE47" s="95"/>
      <c r="CF47" s="95"/>
      <c r="CG47" s="95"/>
      <c r="CH47" s="393" t="str">
        <f t="shared" si="79"/>
        <v>Coffret Brins d'Etoiles</v>
      </c>
      <c r="CI47" s="393"/>
      <c r="CJ47" s="95"/>
      <c r="CK47" s="95"/>
      <c r="CL47" s="95"/>
      <c r="CM47" s="95"/>
      <c r="CN47" s="95"/>
      <c r="CO47" s="95"/>
      <c r="CP47" s="95"/>
      <c r="CQ47" s="95"/>
      <c r="CR47" s="95"/>
      <c r="CS47" s="96"/>
      <c r="CT47" s="44">
        <f t="shared" si="70"/>
        <v>695</v>
      </c>
      <c r="CU47" s="97" t="str">
        <f t="shared" si="70"/>
        <v>Coffret Brins d'Etoiles</v>
      </c>
      <c r="CV47" s="385">
        <f t="shared" si="61"/>
        <v>0</v>
      </c>
      <c r="CW47" s="386"/>
      <c r="CX47" s="110">
        <f t="shared" si="17"/>
        <v>0</v>
      </c>
      <c r="CY47" s="98">
        <f t="shared" si="18"/>
        <v>0</v>
      </c>
      <c r="CZ47" s="20"/>
      <c r="DA47" s="17"/>
      <c r="DB47" s="17"/>
      <c r="DC47" s="43">
        <f t="shared" si="74"/>
        <v>695</v>
      </c>
      <c r="DD47" s="92" t="str">
        <f t="shared" si="19"/>
        <v>Coffret Brins d'Etoiles</v>
      </c>
      <c r="DE47" s="93">
        <f t="shared" si="19"/>
        <v>11.3</v>
      </c>
      <c r="DF47" s="94"/>
      <c r="DG47" s="95"/>
      <c r="DH47" s="95"/>
      <c r="DI47" s="95"/>
      <c r="DJ47" s="95"/>
      <c r="DK47" s="95"/>
      <c r="DL47" s="95"/>
      <c r="DM47" s="95"/>
      <c r="DN47" s="95"/>
      <c r="DO47" s="95"/>
      <c r="DP47" s="393" t="str">
        <f t="shared" si="80"/>
        <v>Coffret Brins d'Etoiles</v>
      </c>
      <c r="DQ47" s="393"/>
      <c r="DR47" s="95"/>
      <c r="DS47" s="95"/>
      <c r="DT47" s="95"/>
      <c r="DU47" s="95"/>
      <c r="DV47" s="95"/>
      <c r="DW47" s="95"/>
      <c r="DX47" s="95"/>
      <c r="DY47" s="95"/>
      <c r="DZ47" s="95"/>
      <c r="EA47" s="96"/>
      <c r="EB47" s="44">
        <f t="shared" si="71"/>
        <v>695</v>
      </c>
      <c r="EC47" s="97" t="str">
        <f t="shared" si="71"/>
        <v>Coffret Brins d'Etoiles</v>
      </c>
      <c r="ED47" s="385">
        <f t="shared" si="64"/>
        <v>0</v>
      </c>
      <c r="EE47" s="386"/>
      <c r="EF47" s="110">
        <f t="shared" si="20"/>
        <v>0</v>
      </c>
      <c r="EG47" s="98">
        <f t="shared" si="21"/>
        <v>0</v>
      </c>
      <c r="EH47" s="21"/>
      <c r="EI47" s="17"/>
      <c r="EK47" s="43">
        <f t="shared" si="75"/>
        <v>695</v>
      </c>
      <c r="EL47" s="92" t="str">
        <f t="shared" si="22"/>
        <v>Coffret Brins d'Etoiles</v>
      </c>
      <c r="EM47" s="93">
        <f t="shared" si="22"/>
        <v>11.3</v>
      </c>
      <c r="EN47" s="94"/>
      <c r="EO47" s="95"/>
      <c r="EP47" s="95"/>
      <c r="EQ47" s="95"/>
      <c r="ER47" s="95"/>
      <c r="ES47" s="95"/>
      <c r="ET47" s="95"/>
      <c r="EU47" s="95"/>
      <c r="EV47" s="95"/>
      <c r="EW47" s="95"/>
      <c r="EX47" s="393" t="str">
        <f t="shared" si="81"/>
        <v>Coffret Brins d'Etoiles</v>
      </c>
      <c r="EY47" s="393"/>
      <c r="EZ47" s="95"/>
      <c r="FA47" s="95"/>
      <c r="FB47" s="95"/>
      <c r="FC47" s="95"/>
      <c r="FD47" s="95"/>
      <c r="FE47" s="95"/>
      <c r="FF47" s="95"/>
      <c r="FG47" s="95"/>
      <c r="FH47" s="95"/>
      <c r="FI47" s="96"/>
      <c r="FJ47" s="44">
        <f t="shared" si="72"/>
        <v>695</v>
      </c>
      <c r="FK47" s="97" t="str">
        <f t="shared" si="72"/>
        <v>Coffret Brins d'Etoiles</v>
      </c>
      <c r="FL47" s="385">
        <f t="shared" si="67"/>
        <v>0</v>
      </c>
      <c r="FM47" s="386"/>
      <c r="FN47" s="186">
        <f t="shared" si="23"/>
        <v>0</v>
      </c>
      <c r="FO47" s="187">
        <f t="shared" si="24"/>
        <v>0</v>
      </c>
      <c r="FP47" s="66"/>
      <c r="FQ47" s="17"/>
      <c r="FR47" s="17"/>
    </row>
    <row r="48" spans="4:174" ht="24" customHeight="1">
      <c r="D48" s="288">
        <f>'Cde conso. 1 à 100'!D48</f>
        <v>725</v>
      </c>
      <c r="E48" s="280" t="str">
        <f>'Cde conso. 1 à 100'!E48</f>
        <v>Tuiles et Palets Gourmands</v>
      </c>
      <c r="F48" s="281">
        <f>'Cde conso. 1 à 100'!F48</f>
        <v>10.5</v>
      </c>
      <c r="G48" s="282"/>
      <c r="H48" s="283"/>
      <c r="I48" s="283"/>
      <c r="J48" s="283"/>
      <c r="K48" s="283"/>
      <c r="L48" s="283"/>
      <c r="M48" s="283"/>
      <c r="N48" s="283"/>
      <c r="O48" s="283"/>
      <c r="P48" s="283"/>
      <c r="Q48" s="380" t="str">
        <f t="shared" si="77"/>
        <v>Tuiles et Palets Gourmands</v>
      </c>
      <c r="R48" s="380"/>
      <c r="S48" s="283"/>
      <c r="T48" s="283"/>
      <c r="U48" s="283"/>
      <c r="V48" s="283"/>
      <c r="W48" s="283"/>
      <c r="X48" s="283"/>
      <c r="Y48" s="283"/>
      <c r="Z48" s="283"/>
      <c r="AA48" s="283"/>
      <c r="AB48" s="284"/>
      <c r="AC48" s="288">
        <f t="shared" si="68"/>
        <v>725</v>
      </c>
      <c r="AD48" s="289" t="str">
        <f t="shared" si="68"/>
        <v>Tuiles et Palets Gourmands</v>
      </c>
      <c r="AE48" s="438">
        <f t="shared" si="25"/>
        <v>0</v>
      </c>
      <c r="AF48" s="439"/>
      <c r="AG48" s="286">
        <f t="shared" si="12"/>
        <v>0</v>
      </c>
      <c r="AH48" s="287"/>
      <c r="AI48" s="17"/>
      <c r="AJ48" s="17"/>
      <c r="AL48" s="279">
        <f t="shared" si="76"/>
        <v>725</v>
      </c>
      <c r="AM48" s="299" t="str">
        <f t="shared" si="55"/>
        <v>Tuiles et Palets Gourmands</v>
      </c>
      <c r="AN48" s="300">
        <f t="shared" si="55"/>
        <v>10.5</v>
      </c>
      <c r="AO48" s="301"/>
      <c r="AP48" s="302"/>
      <c r="AQ48" s="302"/>
      <c r="AR48" s="302"/>
      <c r="AS48" s="302"/>
      <c r="AT48" s="302"/>
      <c r="AU48" s="302"/>
      <c r="AV48" s="302"/>
      <c r="AW48" s="302"/>
      <c r="AX48" s="302"/>
      <c r="AY48" s="379" t="str">
        <f t="shared" si="78"/>
        <v>Tuiles et Palets Gourmands</v>
      </c>
      <c r="AZ48" s="379"/>
      <c r="BA48" s="302"/>
      <c r="BB48" s="302"/>
      <c r="BC48" s="302"/>
      <c r="BD48" s="302"/>
      <c r="BE48" s="302"/>
      <c r="BF48" s="302"/>
      <c r="BG48" s="302"/>
      <c r="BH48" s="302"/>
      <c r="BI48" s="302"/>
      <c r="BJ48" s="303"/>
      <c r="BK48" s="288">
        <f t="shared" si="69"/>
        <v>725</v>
      </c>
      <c r="BL48" s="307" t="str">
        <f t="shared" si="69"/>
        <v>Tuiles et Palets Gourmands</v>
      </c>
      <c r="BM48" s="377">
        <f t="shared" si="58"/>
        <v>0</v>
      </c>
      <c r="BN48" s="378"/>
      <c r="BO48" s="304">
        <f t="shared" si="14"/>
        <v>0</v>
      </c>
      <c r="BP48" s="305">
        <f t="shared" si="15"/>
        <v>0</v>
      </c>
      <c r="BQ48" s="308"/>
      <c r="BR48" s="17"/>
      <c r="BS48" s="17"/>
      <c r="BT48" s="17"/>
      <c r="BU48" s="326">
        <f t="shared" si="73"/>
        <v>725</v>
      </c>
      <c r="BV48" s="280" t="str">
        <f t="shared" si="16"/>
        <v>Tuiles et Palets Gourmands</v>
      </c>
      <c r="BW48" s="281">
        <f t="shared" si="16"/>
        <v>10.5</v>
      </c>
      <c r="BX48" s="282"/>
      <c r="BY48" s="283"/>
      <c r="BZ48" s="283"/>
      <c r="CA48" s="283"/>
      <c r="CB48" s="283"/>
      <c r="CC48" s="283"/>
      <c r="CD48" s="283"/>
      <c r="CE48" s="283"/>
      <c r="CF48" s="283"/>
      <c r="CG48" s="283"/>
      <c r="CH48" s="380" t="str">
        <f t="shared" si="79"/>
        <v>Tuiles et Palets Gourmands</v>
      </c>
      <c r="CI48" s="380"/>
      <c r="CJ48" s="283"/>
      <c r="CK48" s="283"/>
      <c r="CL48" s="283"/>
      <c r="CM48" s="283"/>
      <c r="CN48" s="283"/>
      <c r="CO48" s="283"/>
      <c r="CP48" s="283"/>
      <c r="CQ48" s="283"/>
      <c r="CR48" s="283"/>
      <c r="CS48" s="284"/>
      <c r="CT48" s="327">
        <f t="shared" si="70"/>
        <v>725</v>
      </c>
      <c r="CU48" s="289" t="str">
        <f t="shared" si="70"/>
        <v>Tuiles et Palets Gourmands</v>
      </c>
      <c r="CV48" s="438">
        <f t="shared" si="61"/>
        <v>0</v>
      </c>
      <c r="CW48" s="439"/>
      <c r="CX48" s="285">
        <f t="shared" si="17"/>
        <v>0</v>
      </c>
      <c r="CY48" s="286">
        <f t="shared" si="18"/>
        <v>0</v>
      </c>
      <c r="CZ48" s="328"/>
      <c r="DA48" s="17"/>
      <c r="DB48" s="17"/>
      <c r="DC48" s="279">
        <f t="shared" si="74"/>
        <v>725</v>
      </c>
      <c r="DD48" s="299" t="str">
        <f t="shared" si="19"/>
        <v>Tuiles et Palets Gourmands</v>
      </c>
      <c r="DE48" s="300">
        <f t="shared" si="19"/>
        <v>10.5</v>
      </c>
      <c r="DF48" s="301"/>
      <c r="DG48" s="302"/>
      <c r="DH48" s="302"/>
      <c r="DI48" s="302"/>
      <c r="DJ48" s="302"/>
      <c r="DK48" s="302"/>
      <c r="DL48" s="302"/>
      <c r="DM48" s="302"/>
      <c r="DN48" s="302"/>
      <c r="DO48" s="302"/>
      <c r="DP48" s="379" t="str">
        <f t="shared" si="80"/>
        <v>Tuiles et Palets Gourmands</v>
      </c>
      <c r="DQ48" s="379"/>
      <c r="DR48" s="302"/>
      <c r="DS48" s="302"/>
      <c r="DT48" s="302"/>
      <c r="DU48" s="302"/>
      <c r="DV48" s="302"/>
      <c r="DW48" s="302"/>
      <c r="DX48" s="302"/>
      <c r="DY48" s="302"/>
      <c r="DZ48" s="302"/>
      <c r="EA48" s="303"/>
      <c r="EB48" s="288">
        <f t="shared" si="71"/>
        <v>725</v>
      </c>
      <c r="EC48" s="307" t="str">
        <f t="shared" si="71"/>
        <v>Tuiles et Palets Gourmands</v>
      </c>
      <c r="ED48" s="377">
        <f t="shared" si="64"/>
        <v>0</v>
      </c>
      <c r="EE48" s="378"/>
      <c r="EF48" s="304">
        <f t="shared" si="20"/>
        <v>0</v>
      </c>
      <c r="EG48" s="305">
        <f t="shared" si="21"/>
        <v>0</v>
      </c>
      <c r="EH48" s="308"/>
      <c r="EI48" s="17"/>
      <c r="EK48" s="279">
        <f t="shared" si="75"/>
        <v>725</v>
      </c>
      <c r="EL48" s="299" t="str">
        <f t="shared" si="22"/>
        <v>Tuiles et Palets Gourmands</v>
      </c>
      <c r="EM48" s="300">
        <f t="shared" si="22"/>
        <v>10.5</v>
      </c>
      <c r="EN48" s="301"/>
      <c r="EO48" s="302"/>
      <c r="EP48" s="302"/>
      <c r="EQ48" s="302"/>
      <c r="ER48" s="302"/>
      <c r="ES48" s="302"/>
      <c r="ET48" s="302"/>
      <c r="EU48" s="302"/>
      <c r="EV48" s="302"/>
      <c r="EW48" s="302"/>
      <c r="EX48" s="379" t="str">
        <f t="shared" si="81"/>
        <v>Tuiles et Palets Gourmands</v>
      </c>
      <c r="EY48" s="379"/>
      <c r="EZ48" s="302"/>
      <c r="FA48" s="302"/>
      <c r="FB48" s="302"/>
      <c r="FC48" s="302"/>
      <c r="FD48" s="302"/>
      <c r="FE48" s="302"/>
      <c r="FF48" s="302"/>
      <c r="FG48" s="302"/>
      <c r="FH48" s="302"/>
      <c r="FI48" s="303"/>
      <c r="FJ48" s="288">
        <f t="shared" si="72"/>
        <v>725</v>
      </c>
      <c r="FK48" s="307" t="str">
        <f t="shared" si="72"/>
        <v>Tuiles et Palets Gourmands</v>
      </c>
      <c r="FL48" s="377">
        <f t="shared" si="67"/>
        <v>0</v>
      </c>
      <c r="FM48" s="378"/>
      <c r="FN48" s="304">
        <f t="shared" si="23"/>
        <v>0</v>
      </c>
      <c r="FO48" s="305">
        <f t="shared" si="24"/>
        <v>0</v>
      </c>
      <c r="FP48" s="306"/>
      <c r="FQ48" s="17"/>
      <c r="FR48" s="17"/>
    </row>
    <row r="49" spans="4:174" customFormat="1" ht="24" customHeight="1">
      <c r="D49" s="309">
        <f>'Cde conso. 1 à 100'!D49</f>
        <v>735</v>
      </c>
      <c r="E49" s="226" t="str">
        <f>'Cde conso. 1 à 100'!E49</f>
        <v>P'tits Bonshommes</v>
      </c>
      <c r="F49" s="318">
        <v>10</v>
      </c>
      <c r="G49" s="228"/>
      <c r="H49" s="229"/>
      <c r="I49" s="229"/>
      <c r="J49" s="229"/>
      <c r="K49" s="229"/>
      <c r="L49" s="229"/>
      <c r="M49" s="229"/>
      <c r="N49" s="229"/>
      <c r="O49" s="229"/>
      <c r="P49" s="229"/>
      <c r="Q49" s="393" t="str">
        <f t="shared" ref="Q49" si="82">E49</f>
        <v>P'tits Bonshommes</v>
      </c>
      <c r="R49" s="393"/>
      <c r="S49" s="229"/>
      <c r="T49" s="229"/>
      <c r="U49" s="229"/>
      <c r="V49" s="229"/>
      <c r="W49" s="229"/>
      <c r="X49" s="229"/>
      <c r="Y49" s="229"/>
      <c r="Z49" s="229"/>
      <c r="AA49" s="229"/>
      <c r="AB49" s="230"/>
      <c r="AC49" s="309">
        <f>D49</f>
        <v>735</v>
      </c>
      <c r="AD49" s="310" t="str">
        <f>E49</f>
        <v>P'tits Bonshommes</v>
      </c>
      <c r="AE49" s="398">
        <f t="shared" ref="AE49" si="83">SUM(S49:AB49,G49:P49)</f>
        <v>0</v>
      </c>
      <c r="AF49" s="399"/>
      <c r="AG49" s="187">
        <f t="shared" si="12"/>
        <v>0</v>
      </c>
      <c r="AH49" s="311"/>
      <c r="AI49" s="264"/>
      <c r="AJ49" s="264"/>
      <c r="AL49" s="225">
        <f t="shared" ref="AL49" si="84">D49</f>
        <v>735</v>
      </c>
      <c r="AM49" s="226" t="str">
        <f t="shared" ref="AM49" si="85">E49</f>
        <v>P'tits Bonshommes</v>
      </c>
      <c r="AN49" s="227">
        <f t="shared" ref="AN49" si="86">F49</f>
        <v>10</v>
      </c>
      <c r="AO49" s="228"/>
      <c r="AP49" s="229"/>
      <c r="AQ49" s="229"/>
      <c r="AR49" s="229"/>
      <c r="AS49" s="229"/>
      <c r="AT49" s="229"/>
      <c r="AU49" s="229"/>
      <c r="AV49" s="229"/>
      <c r="AW49" s="229"/>
      <c r="AX49" s="229"/>
      <c r="AY49" s="397" t="str">
        <f t="shared" ref="AY49" si="87">AM49</f>
        <v>P'tits Bonshommes</v>
      </c>
      <c r="AZ49" s="397"/>
      <c r="BA49" s="229"/>
      <c r="BB49" s="229"/>
      <c r="BC49" s="229"/>
      <c r="BD49" s="229"/>
      <c r="BE49" s="229"/>
      <c r="BF49" s="229"/>
      <c r="BG49" s="229"/>
      <c r="BH49" s="229"/>
      <c r="BI49" s="229"/>
      <c r="BJ49" s="230"/>
      <c r="BK49" s="325">
        <f t="shared" ref="BK49" si="88">AL49</f>
        <v>735</v>
      </c>
      <c r="BL49" s="231" t="str">
        <f t="shared" ref="BL49" si="89">AM49</f>
        <v>P'tits Bonshommes</v>
      </c>
      <c r="BM49" s="398">
        <f t="shared" ref="BM49" si="90">SUM(BA49:BJ49,AO49:AX49)</f>
        <v>0</v>
      </c>
      <c r="BN49" s="399"/>
      <c r="BO49" s="186">
        <f t="shared" ref="BO49" si="91">BM49+AE49</f>
        <v>0</v>
      </c>
      <c r="BP49" s="187">
        <f t="shared" ref="BP49" si="92">BO49*AN49</f>
        <v>0</v>
      </c>
      <c r="BQ49" s="319"/>
      <c r="BR49" s="264"/>
      <c r="BS49" s="264"/>
      <c r="BT49" s="264"/>
      <c r="BU49" s="225">
        <f t="shared" ref="BU49" si="93">D49</f>
        <v>735</v>
      </c>
      <c r="BV49" s="226" t="str">
        <f t="shared" ref="BV49" si="94">E49</f>
        <v>P'tits Bonshommes</v>
      </c>
      <c r="BW49" s="227">
        <f t="shared" ref="BW49" si="95">F49</f>
        <v>10</v>
      </c>
      <c r="BX49" s="228"/>
      <c r="BY49" s="229"/>
      <c r="BZ49" s="229"/>
      <c r="CA49" s="229"/>
      <c r="CB49" s="229"/>
      <c r="CC49" s="229"/>
      <c r="CD49" s="229"/>
      <c r="CE49" s="229"/>
      <c r="CF49" s="229"/>
      <c r="CG49" s="229"/>
      <c r="CH49" s="397" t="str">
        <f t="shared" ref="CH49" si="96">BV49</f>
        <v>P'tits Bonshommes</v>
      </c>
      <c r="CI49" s="397"/>
      <c r="CJ49" s="229"/>
      <c r="CK49" s="229"/>
      <c r="CL49" s="229"/>
      <c r="CM49" s="229"/>
      <c r="CN49" s="229"/>
      <c r="CO49" s="229"/>
      <c r="CP49" s="229"/>
      <c r="CQ49" s="229"/>
      <c r="CR49" s="229"/>
      <c r="CS49" s="230"/>
      <c r="CT49" s="325">
        <f t="shared" ref="CT49" si="97">BU49</f>
        <v>735</v>
      </c>
      <c r="CU49" s="231" t="str">
        <f t="shared" ref="CU49" si="98">BV49</f>
        <v>P'tits Bonshommes</v>
      </c>
      <c r="CV49" s="398">
        <f t="shared" ref="CV49" si="99">SUM(CJ49:CS49,BX49:CG49)</f>
        <v>0</v>
      </c>
      <c r="CW49" s="399"/>
      <c r="CX49" s="186">
        <f t="shared" ref="CX49" si="100">AE49+BM49+CV49</f>
        <v>0</v>
      </c>
      <c r="CY49" s="187">
        <f t="shared" ref="CY49" si="101">BW49*CX49</f>
        <v>0</v>
      </c>
      <c r="CZ49" s="319"/>
      <c r="DA49" s="264"/>
      <c r="DB49" s="264"/>
      <c r="DC49" s="225">
        <f t="shared" ref="DC49" si="102">D49</f>
        <v>735</v>
      </c>
      <c r="DD49" s="226" t="str">
        <f t="shared" ref="DD49" si="103">E49</f>
        <v>P'tits Bonshommes</v>
      </c>
      <c r="DE49" s="227">
        <f t="shared" ref="DE49" si="104">F49</f>
        <v>10</v>
      </c>
      <c r="DF49" s="228"/>
      <c r="DG49" s="229"/>
      <c r="DH49" s="229"/>
      <c r="DI49" s="229"/>
      <c r="DJ49" s="229"/>
      <c r="DK49" s="229"/>
      <c r="DL49" s="229"/>
      <c r="DM49" s="229"/>
      <c r="DN49" s="229"/>
      <c r="DO49" s="229"/>
      <c r="DP49" s="397" t="str">
        <f t="shared" ref="DP49" si="105">DD49</f>
        <v>P'tits Bonshommes</v>
      </c>
      <c r="DQ49" s="397"/>
      <c r="DR49" s="229"/>
      <c r="DS49" s="229"/>
      <c r="DT49" s="229"/>
      <c r="DU49" s="229"/>
      <c r="DV49" s="229"/>
      <c r="DW49" s="229"/>
      <c r="DX49" s="229"/>
      <c r="DY49" s="229"/>
      <c r="DZ49" s="229"/>
      <c r="EA49" s="230"/>
      <c r="EB49" s="325">
        <f t="shared" ref="EB49" si="106">DC49</f>
        <v>735</v>
      </c>
      <c r="EC49" s="231" t="str">
        <f t="shared" ref="EC49" si="107">DD49</f>
        <v>P'tits Bonshommes</v>
      </c>
      <c r="ED49" s="398">
        <f t="shared" ref="ED49" si="108">SUM(DR49:EA49,DF49:DO49)</f>
        <v>0</v>
      </c>
      <c r="EE49" s="399"/>
      <c r="EF49" s="186">
        <f t="shared" si="20"/>
        <v>0</v>
      </c>
      <c r="EG49" s="187">
        <f t="shared" ref="EG49" si="109">DE49*EF49</f>
        <v>0</v>
      </c>
      <c r="EH49" s="319"/>
      <c r="EI49" s="264"/>
      <c r="EK49" s="225">
        <f t="shared" ref="EK49" si="110">D49</f>
        <v>735</v>
      </c>
      <c r="EL49" s="226" t="str">
        <f t="shared" ref="EL49" si="111">E49</f>
        <v>P'tits Bonshommes</v>
      </c>
      <c r="EM49" s="227">
        <f t="shared" ref="EM49" si="112">F49</f>
        <v>10</v>
      </c>
      <c r="EN49" s="228"/>
      <c r="EO49" s="229"/>
      <c r="EP49" s="229"/>
      <c r="EQ49" s="229"/>
      <c r="ER49" s="229"/>
      <c r="ES49" s="229"/>
      <c r="ET49" s="229"/>
      <c r="EU49" s="229"/>
      <c r="EV49" s="229"/>
      <c r="EW49" s="229"/>
      <c r="EX49" s="397" t="str">
        <f t="shared" ref="EX49" si="113">EL49</f>
        <v>P'tits Bonshommes</v>
      </c>
      <c r="EY49" s="397"/>
      <c r="EZ49" s="229"/>
      <c r="FA49" s="229"/>
      <c r="FB49" s="229"/>
      <c r="FC49" s="229"/>
      <c r="FD49" s="229"/>
      <c r="FE49" s="229"/>
      <c r="FF49" s="229"/>
      <c r="FG49" s="229"/>
      <c r="FH49" s="229"/>
      <c r="FI49" s="230"/>
      <c r="FJ49" s="325">
        <f t="shared" ref="FJ49" si="114">EK49</f>
        <v>735</v>
      </c>
      <c r="FK49" s="231" t="str">
        <f t="shared" ref="FK49" si="115">EL49</f>
        <v>P'tits Bonshommes</v>
      </c>
      <c r="FL49" s="398">
        <f t="shared" ref="FL49" si="116">SUM(EZ49:FI49,EN49:EW49)</f>
        <v>0</v>
      </c>
      <c r="FM49" s="399"/>
      <c r="FN49" s="186">
        <f t="shared" si="23"/>
        <v>0</v>
      </c>
      <c r="FO49" s="187">
        <f t="shared" ref="FO49" si="117">FN49*EM49</f>
        <v>0</v>
      </c>
      <c r="FP49" s="320"/>
      <c r="FQ49" s="264"/>
      <c r="FR49" s="264"/>
    </row>
    <row r="50" spans="4:174" ht="24" customHeight="1" thickBot="1">
      <c r="D50" s="321" t="str">
        <f>'Cde conso. 1 à 100'!D50</f>
        <v>…</v>
      </c>
      <c r="E50" s="280" t="str">
        <f>'Cde conso. 1 à 100'!E50</f>
        <v>…</v>
      </c>
      <c r="F50" s="322">
        <f>'Cde conso. 1 à 100'!F50</f>
        <v>0</v>
      </c>
      <c r="G50" s="282"/>
      <c r="H50" s="283"/>
      <c r="I50" s="283"/>
      <c r="J50" s="283"/>
      <c r="K50" s="283"/>
      <c r="L50" s="283"/>
      <c r="M50" s="283"/>
      <c r="N50" s="283"/>
      <c r="O50" s="283"/>
      <c r="P50" s="283"/>
      <c r="Q50" s="478" t="str">
        <f t="shared" si="77"/>
        <v>…</v>
      </c>
      <c r="R50" s="479"/>
      <c r="S50" s="283"/>
      <c r="T50" s="283"/>
      <c r="U50" s="283"/>
      <c r="V50" s="283"/>
      <c r="W50" s="283"/>
      <c r="X50" s="283"/>
      <c r="Y50" s="283"/>
      <c r="Z50" s="283"/>
      <c r="AA50" s="283"/>
      <c r="AB50" s="284"/>
      <c r="AC50" s="321" t="str">
        <f t="shared" si="68"/>
        <v>…</v>
      </c>
      <c r="AD50" s="313" t="str">
        <f t="shared" si="68"/>
        <v>…</v>
      </c>
      <c r="AE50" s="381">
        <f t="shared" si="25"/>
        <v>0</v>
      </c>
      <c r="AF50" s="382"/>
      <c r="AG50" s="315" t="str">
        <f t="shared" si="12"/>
        <v/>
      </c>
      <c r="AH50" s="316"/>
      <c r="AI50" s="17"/>
      <c r="AJ50" s="17"/>
      <c r="AL50" s="321" t="str">
        <f>D50</f>
        <v>…</v>
      </c>
      <c r="AM50" s="280" t="str">
        <f t="shared" si="55"/>
        <v>…</v>
      </c>
      <c r="AN50" s="322">
        <f t="shared" si="55"/>
        <v>0</v>
      </c>
      <c r="AO50" s="282"/>
      <c r="AP50" s="283"/>
      <c r="AQ50" s="283"/>
      <c r="AR50" s="283"/>
      <c r="AS50" s="283"/>
      <c r="AT50" s="283"/>
      <c r="AU50" s="283"/>
      <c r="AV50" s="283"/>
      <c r="AW50" s="283"/>
      <c r="AX50" s="283"/>
      <c r="AY50" s="478" t="str">
        <f t="shared" si="78"/>
        <v>…</v>
      </c>
      <c r="AZ50" s="479"/>
      <c r="BA50" s="283"/>
      <c r="BB50" s="283"/>
      <c r="BC50" s="283"/>
      <c r="BD50" s="283"/>
      <c r="BE50" s="283"/>
      <c r="BF50" s="283"/>
      <c r="BG50" s="283"/>
      <c r="BH50" s="283"/>
      <c r="BI50" s="283"/>
      <c r="BJ50" s="284"/>
      <c r="BK50" s="321" t="str">
        <f t="shared" si="69"/>
        <v>…</v>
      </c>
      <c r="BL50" s="313" t="str">
        <f t="shared" si="69"/>
        <v>…</v>
      </c>
      <c r="BM50" s="381">
        <f t="shared" si="58"/>
        <v>0</v>
      </c>
      <c r="BN50" s="382"/>
      <c r="BO50" s="314">
        <f t="shared" si="14"/>
        <v>0</v>
      </c>
      <c r="BP50" s="315">
        <f t="shared" si="15"/>
        <v>0</v>
      </c>
      <c r="BQ50" s="323"/>
      <c r="BR50" s="17"/>
      <c r="BS50" s="17"/>
      <c r="BT50" s="17"/>
      <c r="BU50" s="321" t="str">
        <f>D50</f>
        <v>…</v>
      </c>
      <c r="BV50" s="280" t="str">
        <f t="shared" si="16"/>
        <v>…</v>
      </c>
      <c r="BW50" s="322">
        <f t="shared" si="16"/>
        <v>0</v>
      </c>
      <c r="BX50" s="282"/>
      <c r="BY50" s="283"/>
      <c r="BZ50" s="283"/>
      <c r="CA50" s="283"/>
      <c r="CB50" s="283"/>
      <c r="CC50" s="283"/>
      <c r="CD50" s="283"/>
      <c r="CE50" s="283"/>
      <c r="CF50" s="283"/>
      <c r="CG50" s="283"/>
      <c r="CH50" s="478" t="str">
        <f t="shared" si="79"/>
        <v>…</v>
      </c>
      <c r="CI50" s="479"/>
      <c r="CJ50" s="283"/>
      <c r="CK50" s="283"/>
      <c r="CL50" s="283"/>
      <c r="CM50" s="283"/>
      <c r="CN50" s="283"/>
      <c r="CO50" s="283"/>
      <c r="CP50" s="283"/>
      <c r="CQ50" s="283"/>
      <c r="CR50" s="283"/>
      <c r="CS50" s="284"/>
      <c r="CT50" s="321" t="str">
        <f t="shared" si="70"/>
        <v>…</v>
      </c>
      <c r="CU50" s="313" t="str">
        <f t="shared" si="70"/>
        <v>…</v>
      </c>
      <c r="CV50" s="381">
        <f t="shared" si="61"/>
        <v>0</v>
      </c>
      <c r="CW50" s="382"/>
      <c r="CX50" s="314">
        <f t="shared" si="17"/>
        <v>0</v>
      </c>
      <c r="CY50" s="315">
        <f t="shared" si="18"/>
        <v>0</v>
      </c>
      <c r="CZ50" s="323"/>
      <c r="DA50" s="17"/>
      <c r="DB50" s="17"/>
      <c r="DC50" s="321" t="str">
        <f>D50</f>
        <v>…</v>
      </c>
      <c r="DD50" s="280" t="str">
        <f t="shared" si="19"/>
        <v>…</v>
      </c>
      <c r="DE50" s="322">
        <f t="shared" si="19"/>
        <v>0</v>
      </c>
      <c r="DF50" s="282"/>
      <c r="DG50" s="283"/>
      <c r="DH50" s="283"/>
      <c r="DI50" s="283"/>
      <c r="DJ50" s="283"/>
      <c r="DK50" s="283"/>
      <c r="DL50" s="283"/>
      <c r="DM50" s="283"/>
      <c r="DN50" s="283"/>
      <c r="DO50" s="283"/>
      <c r="DP50" s="478" t="str">
        <f t="shared" si="80"/>
        <v>…</v>
      </c>
      <c r="DQ50" s="479"/>
      <c r="DR50" s="283"/>
      <c r="DS50" s="283"/>
      <c r="DT50" s="283"/>
      <c r="DU50" s="283"/>
      <c r="DV50" s="283"/>
      <c r="DW50" s="283"/>
      <c r="DX50" s="283"/>
      <c r="DY50" s="283"/>
      <c r="DZ50" s="283"/>
      <c r="EA50" s="284"/>
      <c r="EB50" s="321" t="str">
        <f t="shared" si="71"/>
        <v>…</v>
      </c>
      <c r="EC50" s="313" t="str">
        <f t="shared" si="71"/>
        <v>…</v>
      </c>
      <c r="ED50" s="381">
        <f t="shared" si="64"/>
        <v>0</v>
      </c>
      <c r="EE50" s="382"/>
      <c r="EF50" s="314">
        <f t="shared" si="20"/>
        <v>0</v>
      </c>
      <c r="EG50" s="315">
        <f t="shared" si="21"/>
        <v>0</v>
      </c>
      <c r="EH50" s="323"/>
      <c r="EI50" s="17"/>
      <c r="EK50" s="321" t="str">
        <f>D50</f>
        <v>…</v>
      </c>
      <c r="EL50" s="280" t="str">
        <f t="shared" si="22"/>
        <v>…</v>
      </c>
      <c r="EM50" s="322">
        <f t="shared" si="22"/>
        <v>0</v>
      </c>
      <c r="EN50" s="282"/>
      <c r="EO50" s="283"/>
      <c r="EP50" s="283"/>
      <c r="EQ50" s="283"/>
      <c r="ER50" s="283"/>
      <c r="ES50" s="283"/>
      <c r="ET50" s="283"/>
      <c r="EU50" s="283"/>
      <c r="EV50" s="283"/>
      <c r="EW50" s="283"/>
      <c r="EX50" s="478" t="str">
        <f t="shared" si="81"/>
        <v>…</v>
      </c>
      <c r="EY50" s="479"/>
      <c r="EZ50" s="283"/>
      <c r="FA50" s="283"/>
      <c r="FB50" s="283"/>
      <c r="FC50" s="283"/>
      <c r="FD50" s="283"/>
      <c r="FE50" s="283"/>
      <c r="FF50" s="283"/>
      <c r="FG50" s="283"/>
      <c r="FH50" s="283"/>
      <c r="FI50" s="284"/>
      <c r="FJ50" s="321" t="str">
        <f t="shared" si="72"/>
        <v>…</v>
      </c>
      <c r="FK50" s="313" t="str">
        <f t="shared" si="72"/>
        <v>…</v>
      </c>
      <c r="FL50" s="381">
        <f t="shared" si="67"/>
        <v>0</v>
      </c>
      <c r="FM50" s="382"/>
      <c r="FN50" s="314">
        <f t="shared" si="23"/>
        <v>0</v>
      </c>
      <c r="FO50" s="315">
        <f t="shared" si="24"/>
        <v>0</v>
      </c>
      <c r="FP50" s="323"/>
      <c r="FQ50" s="17"/>
      <c r="FR50" s="17"/>
    </row>
    <row r="51" spans="4:174" s="42" customFormat="1" ht="16.5" customHeight="1">
      <c r="D51" s="333" t="s">
        <v>59</v>
      </c>
      <c r="E51" s="334"/>
      <c r="F51" s="335"/>
      <c r="G51" s="339">
        <f t="shared" ref="G51:P51" si="118">SUM(G14:G50)</f>
        <v>0</v>
      </c>
      <c r="H51" s="341">
        <f t="shared" si="118"/>
        <v>0</v>
      </c>
      <c r="I51" s="341">
        <f t="shared" si="118"/>
        <v>0</v>
      </c>
      <c r="J51" s="341">
        <f t="shared" si="118"/>
        <v>0</v>
      </c>
      <c r="K51" s="341">
        <f t="shared" si="118"/>
        <v>0</v>
      </c>
      <c r="L51" s="341">
        <f t="shared" si="118"/>
        <v>0</v>
      </c>
      <c r="M51" s="341">
        <f t="shared" si="118"/>
        <v>0</v>
      </c>
      <c r="N51" s="341">
        <f t="shared" si="118"/>
        <v>0</v>
      </c>
      <c r="O51" s="341">
        <f t="shared" si="118"/>
        <v>0</v>
      </c>
      <c r="P51" s="341">
        <f t="shared" si="118"/>
        <v>0</v>
      </c>
      <c r="Q51" s="383" t="s">
        <v>17</v>
      </c>
      <c r="R51" s="383"/>
      <c r="S51" s="341">
        <f t="shared" ref="S51:AB51" si="119">SUM(S14:S50)</f>
        <v>0</v>
      </c>
      <c r="T51" s="341">
        <f t="shared" si="119"/>
        <v>0</v>
      </c>
      <c r="U51" s="341">
        <f t="shared" si="119"/>
        <v>0</v>
      </c>
      <c r="V51" s="341">
        <f t="shared" si="119"/>
        <v>0</v>
      </c>
      <c r="W51" s="341">
        <f t="shared" si="119"/>
        <v>0</v>
      </c>
      <c r="X51" s="341">
        <f t="shared" si="119"/>
        <v>0</v>
      </c>
      <c r="Y51" s="341">
        <f t="shared" si="119"/>
        <v>0</v>
      </c>
      <c r="Z51" s="341">
        <f t="shared" si="119"/>
        <v>0</v>
      </c>
      <c r="AA51" s="341">
        <f t="shared" si="119"/>
        <v>0</v>
      </c>
      <c r="AB51" s="341">
        <f t="shared" si="119"/>
        <v>0</v>
      </c>
      <c r="AC51" s="360">
        <f>SUM(AE14:AF50)</f>
        <v>0</v>
      </c>
      <c r="AD51" s="361"/>
      <c r="AE51" s="361"/>
      <c r="AF51" s="362"/>
      <c r="AG51" s="363"/>
      <c r="AH51" s="49"/>
      <c r="AI51" s="49"/>
      <c r="AJ51" s="49"/>
      <c r="AL51" s="333" t="s">
        <v>59</v>
      </c>
      <c r="AM51" s="334"/>
      <c r="AN51" s="335"/>
      <c r="AO51" s="339">
        <f t="shared" ref="AO51:AX51" si="120">SUM(AO14:AO50)</f>
        <v>0</v>
      </c>
      <c r="AP51" s="341">
        <f t="shared" si="120"/>
        <v>0</v>
      </c>
      <c r="AQ51" s="341">
        <f t="shared" si="120"/>
        <v>0</v>
      </c>
      <c r="AR51" s="341">
        <f t="shared" si="120"/>
        <v>0</v>
      </c>
      <c r="AS51" s="341">
        <f t="shared" si="120"/>
        <v>0</v>
      </c>
      <c r="AT51" s="341">
        <f t="shared" si="120"/>
        <v>0</v>
      </c>
      <c r="AU51" s="341">
        <f t="shared" si="120"/>
        <v>0</v>
      </c>
      <c r="AV51" s="341">
        <f t="shared" si="120"/>
        <v>0</v>
      </c>
      <c r="AW51" s="341">
        <f t="shared" si="120"/>
        <v>0</v>
      </c>
      <c r="AX51" s="341">
        <f t="shared" si="120"/>
        <v>0</v>
      </c>
      <c r="AY51" s="383" t="s">
        <v>17</v>
      </c>
      <c r="AZ51" s="383"/>
      <c r="BA51" s="341">
        <f t="shared" ref="BA51:BJ51" si="121">SUM(BA14:BA50)</f>
        <v>0</v>
      </c>
      <c r="BB51" s="341">
        <f t="shared" si="121"/>
        <v>0</v>
      </c>
      <c r="BC51" s="341">
        <f t="shared" si="121"/>
        <v>0</v>
      </c>
      <c r="BD51" s="341">
        <f t="shared" si="121"/>
        <v>0</v>
      </c>
      <c r="BE51" s="341">
        <f t="shared" si="121"/>
        <v>0</v>
      </c>
      <c r="BF51" s="341">
        <f t="shared" si="121"/>
        <v>0</v>
      </c>
      <c r="BG51" s="341">
        <f t="shared" si="121"/>
        <v>0</v>
      </c>
      <c r="BH51" s="341">
        <f t="shared" si="121"/>
        <v>0</v>
      </c>
      <c r="BI51" s="341">
        <f t="shared" si="121"/>
        <v>0</v>
      </c>
      <c r="BJ51" s="341">
        <f t="shared" si="121"/>
        <v>0</v>
      </c>
      <c r="BK51" s="360">
        <f>SUM(BM14:BN50)</f>
        <v>0</v>
      </c>
      <c r="BL51" s="361"/>
      <c r="BM51" s="361"/>
      <c r="BN51" s="362"/>
      <c r="BO51" s="50">
        <f>SUM(BO14:BO50)</f>
        <v>0</v>
      </c>
      <c r="BP51" s="48"/>
      <c r="BQ51" s="49"/>
      <c r="BR51" s="49"/>
      <c r="BS51" s="49"/>
      <c r="BT51" s="49"/>
      <c r="BU51" s="333" t="s">
        <v>59</v>
      </c>
      <c r="BV51" s="334"/>
      <c r="BW51" s="335"/>
      <c r="BX51" s="339">
        <f t="shared" ref="BX51:CG51" si="122">SUM(BX14:BX50)</f>
        <v>0</v>
      </c>
      <c r="BY51" s="341">
        <f t="shared" si="122"/>
        <v>0</v>
      </c>
      <c r="BZ51" s="341">
        <f t="shared" si="122"/>
        <v>0</v>
      </c>
      <c r="CA51" s="341">
        <f t="shared" si="122"/>
        <v>0</v>
      </c>
      <c r="CB51" s="341">
        <f t="shared" si="122"/>
        <v>0</v>
      </c>
      <c r="CC51" s="341">
        <f t="shared" si="122"/>
        <v>0</v>
      </c>
      <c r="CD51" s="341">
        <f t="shared" si="122"/>
        <v>0</v>
      </c>
      <c r="CE51" s="341">
        <f t="shared" si="122"/>
        <v>0</v>
      </c>
      <c r="CF51" s="341">
        <f t="shared" si="122"/>
        <v>0</v>
      </c>
      <c r="CG51" s="341">
        <f t="shared" si="122"/>
        <v>0</v>
      </c>
      <c r="CH51" s="383" t="s">
        <v>17</v>
      </c>
      <c r="CI51" s="383"/>
      <c r="CJ51" s="341">
        <f t="shared" ref="CJ51:CS51" si="123">SUM(CJ14:CJ50)</f>
        <v>0</v>
      </c>
      <c r="CK51" s="341">
        <f t="shared" si="123"/>
        <v>0</v>
      </c>
      <c r="CL51" s="341">
        <f t="shared" si="123"/>
        <v>0</v>
      </c>
      <c r="CM51" s="341">
        <f t="shared" si="123"/>
        <v>0</v>
      </c>
      <c r="CN51" s="341">
        <f t="shared" si="123"/>
        <v>0</v>
      </c>
      <c r="CO51" s="341">
        <f t="shared" si="123"/>
        <v>0</v>
      </c>
      <c r="CP51" s="341">
        <f t="shared" si="123"/>
        <v>0</v>
      </c>
      <c r="CQ51" s="341">
        <f t="shared" si="123"/>
        <v>0</v>
      </c>
      <c r="CR51" s="341">
        <f t="shared" si="123"/>
        <v>0</v>
      </c>
      <c r="CS51" s="341">
        <f t="shared" si="123"/>
        <v>0</v>
      </c>
      <c r="CT51" s="360">
        <f>SUM(CV14:CW50)</f>
        <v>0</v>
      </c>
      <c r="CU51" s="361"/>
      <c r="CV51" s="361"/>
      <c r="CW51" s="362"/>
      <c r="CX51" s="50">
        <f>SUM(CX14:CX50)</f>
        <v>0</v>
      </c>
      <c r="CY51" s="363"/>
      <c r="CZ51" s="49"/>
      <c r="DA51" s="49"/>
      <c r="DB51" s="49"/>
      <c r="DC51" s="333" t="s">
        <v>59</v>
      </c>
      <c r="DD51" s="334"/>
      <c r="DE51" s="335"/>
      <c r="DF51" s="339">
        <f t="shared" ref="DF51:DO51" si="124">SUM(DF14:DF50)</f>
        <v>0</v>
      </c>
      <c r="DG51" s="341">
        <f t="shared" si="124"/>
        <v>0</v>
      </c>
      <c r="DH51" s="341">
        <f t="shared" si="124"/>
        <v>0</v>
      </c>
      <c r="DI51" s="341">
        <f t="shared" si="124"/>
        <v>0</v>
      </c>
      <c r="DJ51" s="341">
        <f t="shared" si="124"/>
        <v>0</v>
      </c>
      <c r="DK51" s="341">
        <f t="shared" si="124"/>
        <v>0</v>
      </c>
      <c r="DL51" s="341">
        <f t="shared" si="124"/>
        <v>0</v>
      </c>
      <c r="DM51" s="341">
        <f t="shared" si="124"/>
        <v>0</v>
      </c>
      <c r="DN51" s="341">
        <f t="shared" si="124"/>
        <v>0</v>
      </c>
      <c r="DO51" s="341">
        <f t="shared" si="124"/>
        <v>0</v>
      </c>
      <c r="DP51" s="383" t="s">
        <v>17</v>
      </c>
      <c r="DQ51" s="383"/>
      <c r="DR51" s="341">
        <f t="shared" ref="DR51:EA51" si="125">SUM(DR14:DR50)</f>
        <v>0</v>
      </c>
      <c r="DS51" s="341">
        <f t="shared" si="125"/>
        <v>0</v>
      </c>
      <c r="DT51" s="341">
        <f t="shared" si="125"/>
        <v>0</v>
      </c>
      <c r="DU51" s="341">
        <f t="shared" si="125"/>
        <v>0</v>
      </c>
      <c r="DV51" s="341">
        <f t="shared" si="125"/>
        <v>0</v>
      </c>
      <c r="DW51" s="341">
        <f t="shared" si="125"/>
        <v>0</v>
      </c>
      <c r="DX51" s="341">
        <f t="shared" si="125"/>
        <v>0</v>
      </c>
      <c r="DY51" s="341">
        <f t="shared" si="125"/>
        <v>0</v>
      </c>
      <c r="DZ51" s="341">
        <f t="shared" si="125"/>
        <v>0</v>
      </c>
      <c r="EA51" s="341">
        <f t="shared" si="125"/>
        <v>0</v>
      </c>
      <c r="EB51" s="360">
        <f>SUM(ED14:EE50)</f>
        <v>0</v>
      </c>
      <c r="EC51" s="361"/>
      <c r="ED51" s="361"/>
      <c r="EE51" s="362"/>
      <c r="EF51" s="50">
        <f>SUM(EF14:EF50)</f>
        <v>0</v>
      </c>
      <c r="EG51" s="363"/>
      <c r="EH51" s="49"/>
      <c r="EI51" s="49"/>
      <c r="EK51" s="333" t="s">
        <v>59</v>
      </c>
      <c r="EL51" s="334"/>
      <c r="EM51" s="335"/>
      <c r="EN51" s="339">
        <f t="shared" ref="EN51:EW51" si="126">SUM(EN14:EN50)</f>
        <v>0</v>
      </c>
      <c r="EO51" s="341">
        <f t="shared" si="126"/>
        <v>0</v>
      </c>
      <c r="EP51" s="341">
        <f t="shared" si="126"/>
        <v>0</v>
      </c>
      <c r="EQ51" s="341">
        <f t="shared" si="126"/>
        <v>0</v>
      </c>
      <c r="ER51" s="341">
        <f t="shared" si="126"/>
        <v>0</v>
      </c>
      <c r="ES51" s="341">
        <f t="shared" si="126"/>
        <v>0</v>
      </c>
      <c r="ET51" s="341">
        <f t="shared" si="126"/>
        <v>0</v>
      </c>
      <c r="EU51" s="341">
        <f t="shared" si="126"/>
        <v>0</v>
      </c>
      <c r="EV51" s="341">
        <f t="shared" si="126"/>
        <v>0</v>
      </c>
      <c r="EW51" s="341">
        <f t="shared" si="126"/>
        <v>0</v>
      </c>
      <c r="EX51" s="383" t="s">
        <v>17</v>
      </c>
      <c r="EY51" s="383"/>
      <c r="EZ51" s="341">
        <f t="shared" ref="EZ51:FI51" si="127">SUM(EZ14:EZ50)</f>
        <v>0</v>
      </c>
      <c r="FA51" s="341">
        <f t="shared" si="127"/>
        <v>0</v>
      </c>
      <c r="FB51" s="341">
        <f t="shared" si="127"/>
        <v>0</v>
      </c>
      <c r="FC51" s="341">
        <f t="shared" si="127"/>
        <v>0</v>
      </c>
      <c r="FD51" s="341">
        <f t="shared" si="127"/>
        <v>0</v>
      </c>
      <c r="FE51" s="341">
        <f t="shared" si="127"/>
        <v>0</v>
      </c>
      <c r="FF51" s="341">
        <f t="shared" si="127"/>
        <v>0</v>
      </c>
      <c r="FG51" s="341">
        <f t="shared" si="127"/>
        <v>0</v>
      </c>
      <c r="FH51" s="341">
        <f t="shared" si="127"/>
        <v>0</v>
      </c>
      <c r="FI51" s="341">
        <f t="shared" si="127"/>
        <v>0</v>
      </c>
      <c r="FJ51" s="360">
        <f>SUM(FL14:FM50)</f>
        <v>0</v>
      </c>
      <c r="FK51" s="361"/>
      <c r="FL51" s="361"/>
      <c r="FM51" s="362"/>
      <c r="FN51" s="50">
        <f>SUM(FN14:FN50)</f>
        <v>0</v>
      </c>
      <c r="FO51" s="363"/>
      <c r="FP51" s="49"/>
      <c r="FQ51" s="49"/>
      <c r="FR51" s="49"/>
    </row>
    <row r="52" spans="4:174" s="42" customFormat="1" ht="39" customHeight="1" thickBot="1">
      <c r="D52" s="336"/>
      <c r="E52" s="337"/>
      <c r="F52" s="338"/>
      <c r="G52" s="340"/>
      <c r="H52" s="342"/>
      <c r="I52" s="342"/>
      <c r="J52" s="342"/>
      <c r="K52" s="342"/>
      <c r="L52" s="342"/>
      <c r="M52" s="342"/>
      <c r="N52" s="342"/>
      <c r="O52" s="342"/>
      <c r="P52" s="342"/>
      <c r="Q52" s="384"/>
      <c r="R52" s="384"/>
      <c r="S52" s="342"/>
      <c r="T52" s="342"/>
      <c r="U52" s="342"/>
      <c r="V52" s="342"/>
      <c r="W52" s="342"/>
      <c r="X52" s="342"/>
      <c r="Y52" s="342"/>
      <c r="Z52" s="342"/>
      <c r="AA52" s="342"/>
      <c r="AB52" s="342"/>
      <c r="AC52" s="374" t="s">
        <v>20</v>
      </c>
      <c r="AD52" s="375"/>
      <c r="AE52" s="375"/>
      <c r="AF52" s="376"/>
      <c r="AG52" s="364"/>
      <c r="AH52" s="49"/>
      <c r="AI52" s="49"/>
      <c r="AJ52" s="49"/>
      <c r="AL52" s="336"/>
      <c r="AM52" s="337"/>
      <c r="AN52" s="338"/>
      <c r="AO52" s="340"/>
      <c r="AP52" s="342"/>
      <c r="AQ52" s="342"/>
      <c r="AR52" s="342"/>
      <c r="AS52" s="342"/>
      <c r="AT52" s="342"/>
      <c r="AU52" s="342"/>
      <c r="AV52" s="342"/>
      <c r="AW52" s="342"/>
      <c r="AX52" s="342"/>
      <c r="AY52" s="384"/>
      <c r="AZ52" s="384"/>
      <c r="BA52" s="342"/>
      <c r="BB52" s="342"/>
      <c r="BC52" s="342"/>
      <c r="BD52" s="342"/>
      <c r="BE52" s="342"/>
      <c r="BF52" s="342"/>
      <c r="BG52" s="342"/>
      <c r="BH52" s="342"/>
      <c r="BI52" s="342"/>
      <c r="BJ52" s="342"/>
      <c r="BK52" s="374" t="s">
        <v>22</v>
      </c>
      <c r="BL52" s="375"/>
      <c r="BM52" s="375"/>
      <c r="BN52" s="376"/>
      <c r="BO52" s="52" t="s">
        <v>40</v>
      </c>
      <c r="BP52" s="51"/>
      <c r="BQ52" s="49"/>
      <c r="BR52" s="49"/>
      <c r="BS52" s="49"/>
      <c r="BT52" s="49"/>
      <c r="BU52" s="336"/>
      <c r="BV52" s="337"/>
      <c r="BW52" s="338"/>
      <c r="BX52" s="340"/>
      <c r="BY52" s="342"/>
      <c r="BZ52" s="342"/>
      <c r="CA52" s="342"/>
      <c r="CB52" s="342"/>
      <c r="CC52" s="342"/>
      <c r="CD52" s="342"/>
      <c r="CE52" s="342"/>
      <c r="CF52" s="342"/>
      <c r="CG52" s="342"/>
      <c r="CH52" s="384"/>
      <c r="CI52" s="384"/>
      <c r="CJ52" s="342"/>
      <c r="CK52" s="342"/>
      <c r="CL52" s="342"/>
      <c r="CM52" s="342"/>
      <c r="CN52" s="342"/>
      <c r="CO52" s="342"/>
      <c r="CP52" s="342"/>
      <c r="CQ52" s="342"/>
      <c r="CR52" s="342"/>
      <c r="CS52" s="342"/>
      <c r="CT52" s="374" t="s">
        <v>23</v>
      </c>
      <c r="CU52" s="375"/>
      <c r="CV52" s="375"/>
      <c r="CW52" s="376"/>
      <c r="CX52" s="53" t="s">
        <v>32</v>
      </c>
      <c r="CY52" s="364"/>
      <c r="CZ52" s="49"/>
      <c r="DA52" s="49"/>
      <c r="DB52" s="49"/>
      <c r="DC52" s="336"/>
      <c r="DD52" s="337"/>
      <c r="DE52" s="338"/>
      <c r="DF52" s="340"/>
      <c r="DG52" s="342"/>
      <c r="DH52" s="342"/>
      <c r="DI52" s="342"/>
      <c r="DJ52" s="342"/>
      <c r="DK52" s="342"/>
      <c r="DL52" s="342"/>
      <c r="DM52" s="342"/>
      <c r="DN52" s="342"/>
      <c r="DO52" s="342"/>
      <c r="DP52" s="384"/>
      <c r="DQ52" s="384"/>
      <c r="DR52" s="342"/>
      <c r="DS52" s="342"/>
      <c r="DT52" s="342"/>
      <c r="DU52" s="342"/>
      <c r="DV52" s="342"/>
      <c r="DW52" s="342"/>
      <c r="DX52" s="342"/>
      <c r="DY52" s="342"/>
      <c r="DZ52" s="342"/>
      <c r="EA52" s="342"/>
      <c r="EB52" s="374" t="s">
        <v>34</v>
      </c>
      <c r="EC52" s="375"/>
      <c r="ED52" s="375"/>
      <c r="EE52" s="376"/>
      <c r="EF52" s="53" t="s">
        <v>35</v>
      </c>
      <c r="EG52" s="364"/>
      <c r="EH52" s="49"/>
      <c r="EI52" s="49"/>
      <c r="EK52" s="336"/>
      <c r="EL52" s="337"/>
      <c r="EM52" s="338"/>
      <c r="EN52" s="340"/>
      <c r="EO52" s="342"/>
      <c r="EP52" s="342"/>
      <c r="EQ52" s="342"/>
      <c r="ER52" s="342"/>
      <c r="ES52" s="342"/>
      <c r="ET52" s="342"/>
      <c r="EU52" s="342"/>
      <c r="EV52" s="342"/>
      <c r="EW52" s="342"/>
      <c r="EX52" s="384"/>
      <c r="EY52" s="384"/>
      <c r="EZ52" s="342"/>
      <c r="FA52" s="342"/>
      <c r="FB52" s="342"/>
      <c r="FC52" s="342"/>
      <c r="FD52" s="342"/>
      <c r="FE52" s="342"/>
      <c r="FF52" s="342"/>
      <c r="FG52" s="342"/>
      <c r="FH52" s="342"/>
      <c r="FI52" s="342"/>
      <c r="FJ52" s="374" t="s">
        <v>36</v>
      </c>
      <c r="FK52" s="375"/>
      <c r="FL52" s="375"/>
      <c r="FM52" s="376"/>
      <c r="FN52" s="52" t="s">
        <v>70</v>
      </c>
      <c r="FO52" s="364"/>
      <c r="FP52" s="49"/>
      <c r="FQ52" s="49"/>
      <c r="FR52" s="49"/>
    </row>
    <row r="53" spans="4:174" s="42" customFormat="1" ht="22.5" customHeight="1">
      <c r="D53" s="336" t="s">
        <v>60</v>
      </c>
      <c r="E53" s="337"/>
      <c r="F53" s="338"/>
      <c r="G53" s="343">
        <f>(G14*$F$14)+(G15*$F$15)+(G16*$F$16)+(G17*$F$17)+(G18*$F$18)+(G19*$F$19)+(G20*$F$20)+(G21*$F$21)+(G22*$F$22)+(G23*$F$23)+(G24*$F$24)+(G25*$F$25)+(G26*$F$26)+(G27*$F$27)+(G28*$F$28)+(G29*$F$29)+(G30*$F$30)+(G31*$F$31)+(G32*$F$32)+(G33*$F$33)+(G34*$F$34)+(G35*$F$35)+(G36*$F$36)+(G37*$F$37)+(G40*$F$40)+(G41*$F$41)+(G42*$F$42)+(G43*$F$43)+(G44*$F$44)+(G45*$F$45)+(G46*$F$46)+(G47*$F$47)+(G48*$F$48)+(G49*$F$49)+(G50*$F$50)</f>
        <v>0</v>
      </c>
      <c r="H53" s="343">
        <f t="shared" ref="H53:P53" si="128">(H14*$F$14)+(H15*$F$15)+(H16*$F$16)+(H17*$F$17)+(H18*$F$18)+(H19*$F$19)+(H20*$F$20)+(H21*$F$21)+(H22*$F$22)+(H23*$F$23)+(H24*$F$24)+(H25*$F$25)+(H26*$F$26)+(H27*$F$27)+(H28*$F$28)+(H29*$F$29)+(H30*$F$30)+(H31*$F$31)+(H32*$F$32)+(H33*$F$33)+(H34*$F$34)+(H35*$F$35)+(H36*$F$36)+(H37*$F$37)+(H40*$F$40)+(H41*$F$41)+(H42*$F$42)+(H43*$F$43)+(H44*$F$44)+(H45*$F$45)+(H46*$F$46)+(H47*$F$47)+(H48*$F$48)+(H49*$F$49)+(H50*$F$50)</f>
        <v>0</v>
      </c>
      <c r="I53" s="343">
        <f t="shared" si="128"/>
        <v>0</v>
      </c>
      <c r="J53" s="343">
        <f t="shared" si="128"/>
        <v>0</v>
      </c>
      <c r="K53" s="343">
        <f t="shared" si="128"/>
        <v>0</v>
      </c>
      <c r="L53" s="343">
        <f t="shared" si="128"/>
        <v>0</v>
      </c>
      <c r="M53" s="343">
        <f t="shared" si="128"/>
        <v>0</v>
      </c>
      <c r="N53" s="343">
        <f t="shared" si="128"/>
        <v>0</v>
      </c>
      <c r="O53" s="343">
        <f t="shared" si="128"/>
        <v>0</v>
      </c>
      <c r="P53" s="343">
        <f t="shared" si="128"/>
        <v>0</v>
      </c>
      <c r="Q53" s="345" t="s">
        <v>18</v>
      </c>
      <c r="R53" s="346"/>
      <c r="S53" s="343">
        <f>(S14*$F$14)+(S15*$F$15)+(S16*$F$16)+(S17*$F$17)+(S18*$F$18)+(S19*$F$19)+(S20*$F$20)+(S21*$F$21)+(S22*$F$22)+(S23*$F$23)+(S24*$F$24)+(S25*$F$25)+(S26*$F$26)+(S27*$F$27)+(S28*$F$28)+(S29*$F$29)+(S30*$F$30)+(S31*$F$31)+(S32*$F$32)+(S33*$F$33)+(S34*$F$34)+(S35*$F$35)+(S36*$F$36)+(S37*$F$37)+(S40*$F$40)+(S41*$F$41)+(S42*$F$42)+(S43*$F$43)+(S44*$F$44)+(S45*$F$45)+(S46*$F$46)+(S47*$F$47)+(S48*$F$48)+(S49*$F$49)+(S50*$F$50)</f>
        <v>0</v>
      </c>
      <c r="T53" s="343">
        <f t="shared" ref="T53:AB53" si="129">(T14*$F$14)+(T15*$F$15)+(T16*$F$16)+(T17*$F$17)+(T18*$F$18)+(T19*$F$19)+(T20*$F$20)+(T21*$F$21)+(T22*$F$22)+(T23*$F$23)+(T24*$F$24)+(T25*$F$25)+(T26*$F$26)+(T27*$F$27)+(T28*$F$28)+(T29*$F$29)+(T30*$F$30)+(T31*$F$31)+(T32*$F$32)+(T33*$F$33)+(T34*$F$34)+(T35*$F$35)+(T36*$F$36)+(T37*$F$37)+(T40*$F$40)+(T41*$F$41)+(T42*$F$42)+(T43*$F$43)+(T44*$F$44)+(T45*$F$45)+(T46*$F$46)+(T47*$F$47)+(T48*$F$48)+(T49*$F$49)+(T50*$F$50)</f>
        <v>0</v>
      </c>
      <c r="U53" s="343">
        <f t="shared" si="129"/>
        <v>0</v>
      </c>
      <c r="V53" s="343">
        <f t="shared" si="129"/>
        <v>0</v>
      </c>
      <c r="W53" s="343">
        <f t="shared" si="129"/>
        <v>0</v>
      </c>
      <c r="X53" s="343">
        <f t="shared" si="129"/>
        <v>0</v>
      </c>
      <c r="Y53" s="343">
        <f t="shared" si="129"/>
        <v>0</v>
      </c>
      <c r="Z53" s="343">
        <f t="shared" si="129"/>
        <v>0</v>
      </c>
      <c r="AA53" s="343">
        <f t="shared" si="129"/>
        <v>0</v>
      </c>
      <c r="AB53" s="343">
        <f t="shared" si="129"/>
        <v>0</v>
      </c>
      <c r="AC53" s="349">
        <f>SUM(AG14:AG50)</f>
        <v>0</v>
      </c>
      <c r="AD53" s="350"/>
      <c r="AE53" s="350"/>
      <c r="AF53" s="350"/>
      <c r="AG53" s="352"/>
      <c r="AH53" s="49"/>
      <c r="AI53" s="49"/>
      <c r="AJ53" s="49"/>
      <c r="AL53" s="336" t="s">
        <v>60</v>
      </c>
      <c r="AM53" s="337"/>
      <c r="AN53" s="338"/>
      <c r="AO53" s="343">
        <f>(AO14*$F$14)+(AO15*$F$15)+(AO16*$F$16)+(AO17*$F$17)+(AO18*$F$18)+(AO19*$F$19)+(AO20*$F$20)+(AO21*$F$21)+(AO22*$F$22)+(AO23*$F$23)+(AO24*$F$24)+(AO25*$F$25)+(AO26*$F$26)+(AO27*$F$27)+(AO28*$F$28)+(AO29*$F$29)+(AO30*$F$30)+(AO31*$F$31)+(AO32*$F$32)+(AO33*$F$33)+(AO34*$F$34)+(AO35*$F$35)+(AO36*$F$36)+(AO37*$F$37)+(AO40*$F$40)+(AO41*$F$41)+(AO42*$F$42)+(AO43*$F$43)+(AO44*$F$44)+(AO45*$F$45)+(AO46*$F$46)+(AO47*$F$47)+(AO48*$F$48)+(AO49*$F$49)+(AO50*$F$50)</f>
        <v>0</v>
      </c>
      <c r="AP53" s="343">
        <f t="shared" ref="AP53:AX53" si="130">(AP14*$F$14)+(AP15*$F$15)+(AP16*$F$16)+(AP17*$F$17)+(AP18*$F$18)+(AP19*$F$19)+(AP20*$F$20)+(AP21*$F$21)+(AP22*$F$22)+(AP23*$F$23)+(AP24*$F$24)+(AP25*$F$25)+(AP26*$F$26)+(AP27*$F$27)+(AP28*$F$28)+(AP29*$F$29)+(AP30*$F$30)+(AP31*$F$31)+(AP32*$F$32)+(AP33*$F$33)+(AP34*$F$34)+(AP35*$F$35)+(AP36*$F$36)+(AP37*$F$37)+(AP40*$F$40)+(AP41*$F$41)+(AP42*$F$42)+(AP43*$F$43)+(AP44*$F$44)+(AP45*$F$45)+(AP46*$F$46)+(AP47*$F$47)+(AP48*$F$48)+(AP49*$F$49)+(AP50*$F$50)</f>
        <v>0</v>
      </c>
      <c r="AQ53" s="343">
        <f t="shared" si="130"/>
        <v>0</v>
      </c>
      <c r="AR53" s="343">
        <f t="shared" si="130"/>
        <v>0</v>
      </c>
      <c r="AS53" s="343">
        <f t="shared" si="130"/>
        <v>0</v>
      </c>
      <c r="AT53" s="343">
        <f t="shared" si="130"/>
        <v>0</v>
      </c>
      <c r="AU53" s="343">
        <f t="shared" si="130"/>
        <v>0</v>
      </c>
      <c r="AV53" s="343">
        <f t="shared" si="130"/>
        <v>0</v>
      </c>
      <c r="AW53" s="343">
        <f t="shared" si="130"/>
        <v>0</v>
      </c>
      <c r="AX53" s="343">
        <f t="shared" si="130"/>
        <v>0</v>
      </c>
      <c r="AY53" s="345" t="s">
        <v>18</v>
      </c>
      <c r="AZ53" s="346"/>
      <c r="BA53" s="343">
        <f>(BA14*$F$14)+(BA15*$F$15)+(BA16*$F$16)+(BA17*$F$17)+(BA18*$F$18)+(BA19*$F$19)+(BA20*$F$20)+(BA21*$F$21)+(BA22*$F$22)+(BA23*$F$23)+(BA24*$F$24)+(BA25*$F$25)+(BA26*$F$26)+(BA27*$F$27)+(BA28*$F$28)+(BA29*$F$29)+(BA30*$F$30)+(BA31*$F$31)+(BA32*$F$32)+(BA33*$F$33)+(BA34*$F$34)+(BA35*$F$35)+(BA36*$F$36)+(BA37*$F$37)+(BA40*$F$40)+(BA41*$F$41)+(BA42*$F$42)+(BA43*$F$43)+(BA44*$F$44)+(BA45*$F$45)+(BA46*$F$46)+(BA47*$F$47)+(BA48*$F$48)+(BA49*$F$49)+(BA50*$F$50)</f>
        <v>0</v>
      </c>
      <c r="BB53" s="343">
        <f t="shared" ref="BB53:BJ53" si="131">(BB14*$F$14)+(BB15*$F$15)+(BB16*$F$16)+(BB17*$F$17)+(BB18*$F$18)+(BB19*$F$19)+(BB20*$F$20)+(BB21*$F$21)+(BB22*$F$22)+(BB23*$F$23)+(BB24*$F$24)+(BB25*$F$25)+(BB26*$F$26)+(BB27*$F$27)+(BB28*$F$28)+(BB29*$F$29)+(BB30*$F$30)+(BB31*$F$31)+(BB32*$F$32)+(BB33*$F$33)+(BB34*$F$34)+(BB35*$F$35)+(BB36*$F$36)+(BB37*$F$37)+(BB40*$F$40)+(BB41*$F$41)+(BB42*$F$42)+(BB43*$F$43)+(BB44*$F$44)+(BB45*$F$45)+(BB46*$F$46)+(BB47*$F$47)+(BB48*$F$48)+(BB49*$F$49)+(BB50*$F$50)</f>
        <v>0</v>
      </c>
      <c r="BC53" s="343">
        <f t="shared" si="131"/>
        <v>0</v>
      </c>
      <c r="BD53" s="343">
        <f t="shared" si="131"/>
        <v>0</v>
      </c>
      <c r="BE53" s="343">
        <f t="shared" si="131"/>
        <v>0</v>
      </c>
      <c r="BF53" s="343">
        <f t="shared" si="131"/>
        <v>0</v>
      </c>
      <c r="BG53" s="343">
        <f t="shared" si="131"/>
        <v>0</v>
      </c>
      <c r="BH53" s="343">
        <f t="shared" si="131"/>
        <v>0</v>
      </c>
      <c r="BI53" s="343">
        <f t="shared" si="131"/>
        <v>0</v>
      </c>
      <c r="BJ53" s="343">
        <f t="shared" si="131"/>
        <v>0</v>
      </c>
      <c r="BK53" s="368">
        <f>SUM(BP14:BP50)</f>
        <v>0</v>
      </c>
      <c r="BL53" s="369"/>
      <c r="BM53" s="369"/>
      <c r="BN53" s="369"/>
      <c r="BO53" s="369"/>
      <c r="BP53" s="370"/>
      <c r="BQ53" s="49"/>
      <c r="BR53" s="49"/>
      <c r="BS53" s="49"/>
      <c r="BT53" s="49"/>
      <c r="BU53" s="336" t="s">
        <v>60</v>
      </c>
      <c r="BV53" s="337"/>
      <c r="BW53" s="338"/>
      <c r="BX53" s="343">
        <f>(BX14*$F$14)+(BX15*$F$15)+(BX16*$F$16)+(BX17*$F$17)+(BX18*$F$18)+(BX19*$F$19)+(BX20*$F$20)+(BX21*$F$21)+(BX22*$F$22)+(BX23*$F$23)+(BX24*$F$24)+(BX25*$F$25)+(BX26*$F$26)+(BX27*$F$27)+(BX28*$F$28)+(BX29*$F$29)+(BX30*$F$30)+(BX31*$F$31)+(BX32*$F$32)+(BX33*$F$33)+(BX34*$F$34)+(BX35*$F$35)+(BX36*$F$36)+(BX37*$F$37)+(BX40*$F$40)+(BX41*$F$41)+(BX42*$F$42)+(BX43*$F$43)+(BX44*$F$44)+(BX45*$F$45)+(BX46*$F$46)+(BX47*$F$47)+(BX48*$F$48)+(BX49*$F$49)+(BX50*$F$50)</f>
        <v>0</v>
      </c>
      <c r="BY53" s="343">
        <f t="shared" ref="BY53:CG53" si="132">(BY14*$F$14)+(BY15*$F$15)+(BY16*$F$16)+(BY17*$F$17)+(BY18*$F$18)+(BY19*$F$19)+(BY20*$F$20)+(BY21*$F$21)+(BY22*$F$22)+(BY23*$F$23)+(BY24*$F$24)+(BY25*$F$25)+(BY26*$F$26)+(BY27*$F$27)+(BY28*$F$28)+(BY29*$F$29)+(BY30*$F$30)+(BY31*$F$31)+(BY32*$F$32)+(BY33*$F$33)+(BY34*$F$34)+(BY35*$F$35)+(BY36*$F$36)+(BY37*$F$37)+(BY40*$F$40)+(BY41*$F$41)+(BY42*$F$42)+(BY43*$F$43)+(BY44*$F$44)+(BY45*$F$45)+(BY46*$F$46)+(BY47*$F$47)+(BY48*$F$48)+(BY49*$F$49)+(BY50*$F$50)</f>
        <v>0</v>
      </c>
      <c r="BZ53" s="343">
        <f t="shared" si="132"/>
        <v>0</v>
      </c>
      <c r="CA53" s="343">
        <f t="shared" si="132"/>
        <v>0</v>
      </c>
      <c r="CB53" s="343">
        <f t="shared" si="132"/>
        <v>0</v>
      </c>
      <c r="CC53" s="343">
        <f t="shared" si="132"/>
        <v>0</v>
      </c>
      <c r="CD53" s="343">
        <f t="shared" si="132"/>
        <v>0</v>
      </c>
      <c r="CE53" s="343">
        <f t="shared" si="132"/>
        <v>0</v>
      </c>
      <c r="CF53" s="343">
        <f t="shared" si="132"/>
        <v>0</v>
      </c>
      <c r="CG53" s="343">
        <f t="shared" si="132"/>
        <v>0</v>
      </c>
      <c r="CH53" s="345" t="s">
        <v>18</v>
      </c>
      <c r="CI53" s="346"/>
      <c r="CJ53" s="343">
        <f>(CJ14*$F$14)+(CJ15*$F$15)+(CJ16*$F$16)+(CJ17*$F$17)+(CJ18*$F$18)+(CJ19*$F$19)+(CJ20*$F$20)+(CJ21*$F$21)+(CJ22*$F$22)+(CJ23*$F$23)+(CJ24*$F$24)+(CJ25*$F$25)+(CJ26*$F$26)+(CJ27*$F$27)+(CJ28*$F$28)+(CJ29*$F$29)+(CJ30*$F$30)+(CJ31*$F$31)+(CJ32*$F$32)+(CJ33*$F$33)+(CJ34*$F$34)+(CJ35*$F$35)+(CJ36*$F$36)+(CJ37*$F$37)+(CJ40*$F$40)+(CJ41*$F$41)+(CJ42*$F$42)+(CJ43*$F$43)+(CJ44*$F$44)+(CJ45*$F$45)+(CJ46*$F$46)+(CJ47*$F$47)+(CJ48*$F$48)+(CJ49*$F$49)+(CJ50*$F$50)</f>
        <v>0</v>
      </c>
      <c r="CK53" s="343">
        <f t="shared" ref="CK53:CR53" si="133">(CK14*$F$14)+(CK15*$F$15)+(CK16*$F$16)+(CK17*$F$17)+(CK18*$F$18)+(CK19*$F$19)+(CK20*$F$20)+(CK21*$F$21)+(CK22*$F$22)+(CK23*$F$23)+(CK24*$F$24)+(CK25*$F$25)+(CK26*$F$26)+(CK27*$F$27)+(CK28*$F$28)+(CK29*$F$29)+(CK30*$F$30)+(CK31*$F$31)+(CK32*$F$32)+(CK33*$F$33)+(CK34*$F$34)+(CK35*$F$35)+(CK36*$F$36)+(CK37*$F$37)+(CK40*$F$40)+(CK41*$F$41)+(CK42*$F$42)+(CK43*$F$43)+(CK44*$F$44)+(CK45*$F$45)+(CK46*$F$46)+(CK47*$F$47)+(CK48*$F$48)+(CK49*$F$49)+(CK50*$F$50)</f>
        <v>0</v>
      </c>
      <c r="CL53" s="343">
        <f t="shared" si="133"/>
        <v>0</v>
      </c>
      <c r="CM53" s="343">
        <f t="shared" si="133"/>
        <v>0</v>
      </c>
      <c r="CN53" s="343">
        <f t="shared" si="133"/>
        <v>0</v>
      </c>
      <c r="CO53" s="343">
        <f t="shared" si="133"/>
        <v>0</v>
      </c>
      <c r="CP53" s="343">
        <f t="shared" si="133"/>
        <v>0</v>
      </c>
      <c r="CQ53" s="343">
        <f t="shared" si="133"/>
        <v>0</v>
      </c>
      <c r="CR53" s="343">
        <f t="shared" si="133"/>
        <v>0</v>
      </c>
      <c r="CS53" s="343">
        <f t="shared" ref="CS53" si="134">(CS14*$F$14)+(CS15*$F$15)+(CS16*$F$16)+(CS17*$F$17)+(CS18*$F$18)+(CS19*$F$19)+(CS20*$F$20)+(CS21*$F$21)+(CS22*$F$22)+(CS23*$F$23)+(CS24*$F$24)+(CS25*$F$25)+(CS26*$F$26)+(CS27*$F$27)+(CS28*$F$28)+(CS29*$F$29)+(CS30*$F$30)+(CS31*$F$31)+(CS32*$F$32)+(CS33*$F$33)+(CS34*$F$34)+(CS35*$F$35)+(CS36*$F$36)+(CS37*$F$37)+(CS40*$F$40)+(CS41*$F$41)+(CS42*$F$42)+(CS43*$F$43)+(CS44*$F$44)+(CS45*$F$45)+(CS46*$F$46)+(CS47*$F$47)+(CS48*$F$48)+(CS49*$F$49)+(CS50*$F$50)</f>
        <v>0</v>
      </c>
      <c r="CT53" s="349">
        <f>SUM(CY14:CY50)</f>
        <v>0</v>
      </c>
      <c r="CU53" s="350"/>
      <c r="CV53" s="350"/>
      <c r="CW53" s="350"/>
      <c r="CX53" s="351"/>
      <c r="CY53" s="352"/>
      <c r="CZ53" s="49"/>
      <c r="DA53" s="49"/>
      <c r="DB53" s="49"/>
      <c r="DC53" s="336" t="s">
        <v>60</v>
      </c>
      <c r="DD53" s="337"/>
      <c r="DE53" s="338"/>
      <c r="DF53" s="343">
        <f>(DF14*$F$14)+(DF15*$F$15)+(DF16*$F$16)+(DF17*$F$17)+(DF18*$F$18)+(DF19*$F$19)+(DF20*$F$20)+(DF21*$F$21)+(DF22*$F$22)+(DF23*$F$23)+(DF24*$F$24)+(DF25*$F$25)+(DF26*$F$26)+(DF27*$F$27)+(DF28*$F$28)+(DF29*$F$29)+(DF30*$F$30)+(DF31*$F$31)+(DF32*$F$32)+(DF33*$F$33)+(DF34*$F$34)+(DF35*$F$35)+(DF36*$F$36)+(DF37*$F$37)+(DF40*$F$40)+(DF41*$F$41)+(DF42*$F$42)+(DF43*$F$43)+(DF44*$F$44)+(DF45*$F$45)+(DF46*$F$46)+(DF47*$F$47)+(DF48*$F$48)+(DF49*$F$49)+(DF50*$F$50)</f>
        <v>0</v>
      </c>
      <c r="DG53" s="343">
        <f t="shared" ref="DG53:DO53" si="135">(DG14*$F$14)+(DG15*$F$15)+(DG16*$F$16)+(DG17*$F$17)+(DG18*$F$18)+(DG19*$F$19)+(DG20*$F$20)+(DG21*$F$21)+(DG22*$F$22)+(DG23*$F$23)+(DG24*$F$24)+(DG25*$F$25)+(DG26*$F$26)+(DG27*$F$27)+(DG28*$F$28)+(DG29*$F$29)+(DG30*$F$30)+(DG31*$F$31)+(DG32*$F$32)+(DG33*$F$33)+(DG34*$F$34)+(DG35*$F$35)+(DG36*$F$36)+(DG37*$F$37)+(DG40*$F$40)+(DG41*$F$41)+(DG42*$F$42)+(DG43*$F$43)+(DG44*$F$44)+(DG45*$F$45)+(DG46*$F$46)+(DG47*$F$47)+(DG48*$F$48)+(DG49*$F$49)+(DG50*$F$50)</f>
        <v>0</v>
      </c>
      <c r="DH53" s="343">
        <f t="shared" si="135"/>
        <v>0</v>
      </c>
      <c r="DI53" s="343">
        <f t="shared" si="135"/>
        <v>0</v>
      </c>
      <c r="DJ53" s="343">
        <f t="shared" si="135"/>
        <v>0</v>
      </c>
      <c r="DK53" s="343">
        <f t="shared" si="135"/>
        <v>0</v>
      </c>
      <c r="DL53" s="343">
        <f t="shared" si="135"/>
        <v>0</v>
      </c>
      <c r="DM53" s="343">
        <f t="shared" si="135"/>
        <v>0</v>
      </c>
      <c r="DN53" s="343">
        <f t="shared" si="135"/>
        <v>0</v>
      </c>
      <c r="DO53" s="343">
        <f t="shared" si="135"/>
        <v>0</v>
      </c>
      <c r="DP53" s="345" t="s">
        <v>18</v>
      </c>
      <c r="DQ53" s="346"/>
      <c r="DR53" s="343">
        <f>(DR14*$F$14)+(DR15*$F$15)+(DR16*$F$16)+(DR17*$F$17)+(DR18*$F$18)+(DR19*$F$19)+(DR20*$F$20)+(DR21*$F$21)+(DR22*$F$22)+(DR23*$F$23)+(DR24*$F$24)+(DR25*$F$25)+(DR26*$F$26)+(DR27*$F$27)+(DR28*$F$28)+(DR29*$F$29)+(DR30*$F$30)+(DR31*$F$31)+(DR32*$F$32)+(DR33*$F$33)+(DR34*$F$34)+(DR35*$F$35)+(DR36*$F$36)+(DR37*$F$37)+(DR40*$F$40)+(DR41*$F$41)+(DR42*$F$42)+(DR43*$F$43)+(DR44*$F$44)+(DR45*$F$45)+(DR46*$F$46)+(DR47*$F$47)+(DR48*$F$48)+(DR49*$F$49)+(DR50*$F$50)</f>
        <v>0</v>
      </c>
      <c r="DS53" s="343">
        <f t="shared" ref="DS53:EA53" si="136">(DS14*$F$14)+(DS15*$F$15)+(DS16*$F$16)+(DS17*$F$17)+(DS18*$F$18)+(DS19*$F$19)+(DS20*$F$20)+(DS21*$F$21)+(DS22*$F$22)+(DS23*$F$23)+(DS24*$F$24)+(DS25*$F$25)+(DS26*$F$26)+(DS27*$F$27)+(DS28*$F$28)+(DS29*$F$29)+(DS30*$F$30)+(DS31*$F$31)+(DS32*$F$32)+(DS33*$F$33)+(DS34*$F$34)+(DS35*$F$35)+(DS36*$F$36)+(DS37*$F$37)+(DS40*$F$40)+(DS41*$F$41)+(DS42*$F$42)+(DS43*$F$43)+(DS44*$F$44)+(DS45*$F$45)+(DS46*$F$46)+(DS47*$F$47)+(DS48*$F$48)+(DS49*$F$49)+(DS50*$F$50)</f>
        <v>0</v>
      </c>
      <c r="DT53" s="343">
        <f t="shared" si="136"/>
        <v>0</v>
      </c>
      <c r="DU53" s="343">
        <f t="shared" si="136"/>
        <v>0</v>
      </c>
      <c r="DV53" s="343">
        <f t="shared" si="136"/>
        <v>0</v>
      </c>
      <c r="DW53" s="343">
        <f t="shared" si="136"/>
        <v>0</v>
      </c>
      <c r="DX53" s="343">
        <f t="shared" si="136"/>
        <v>0</v>
      </c>
      <c r="DY53" s="343">
        <f t="shared" si="136"/>
        <v>0</v>
      </c>
      <c r="DZ53" s="343">
        <f t="shared" si="136"/>
        <v>0</v>
      </c>
      <c r="EA53" s="343">
        <f t="shared" si="136"/>
        <v>0</v>
      </c>
      <c r="EB53" s="349">
        <f>SUM(EG14:EG50)</f>
        <v>0</v>
      </c>
      <c r="EC53" s="350"/>
      <c r="ED53" s="350"/>
      <c r="EE53" s="350"/>
      <c r="EF53" s="351"/>
      <c r="EG53" s="352"/>
      <c r="EH53" s="49"/>
      <c r="EI53" s="49"/>
      <c r="EK53" s="336" t="s">
        <v>60</v>
      </c>
      <c r="EL53" s="337"/>
      <c r="EM53" s="338"/>
      <c r="EN53" s="343">
        <f>(EN14*$F$14)+(EN15*$F$15)+(EN16*$F$16)+(EN17*$F$17)+(EN18*$F$18)+(EN19*$F$19)+(EN20*$F$20)+(EN21*$F$21)+(EN22*$F$22)+(EN23*$F$23)+(EN24*$F$24)+(EN25*$F$25)+(EN26*$F$26)+(EN27*$F$27)+(EN28*$F$28)+(EN29*$F$29)+(EN30*$F$30)+(EN31*$F$31)+(EN32*$F$32)+(EN33*$F$33)+(+EN34*$F$34)+(EN35*$F$35)+(EN36*$F$36)+(EN37*$F$37)+(EN40*$F$40)+(EN41*$F$41)+(EN42*$F$42)+(EN43*$F$43)+(EN44*$F$44)+(EN45*$F$45)+(EN46*$F$46)+(EN47*$F$47)+(EN48*$F$48)+(EN49*$F$49)+(EN50*$F$50)</f>
        <v>0</v>
      </c>
      <c r="EO53" s="343">
        <f t="shared" ref="EO53:EW53" si="137">(EO14*$F$14)+(EO15*$F$15)+(EO16*$F$16)+(EO17*$F$17)+(EO18*$F$18)+(EO19*$F$19)+(EO20*$F$20)+(EO21*$F$21)+(EO22*$F$22)+(EO23*$F$23)+(EO24*$F$24)+(EO25*$F$25)+(EO26*$F$26)+(EO27*$F$27)+(EO28*$F$28)+(EO29*$F$29)+(EO30*$F$30)+(EO31*$F$31)+(EO32*$F$32)+(EO33*$F$33)+(+EO34*$F$34)+(EO35*$F$35)+(EO36*$F$36)+(EO37*$F$37)+(EO40*$F$40)+(EO41*$F$41)+(EO42*$F$42)+(EO43*$F$43)+(EO44*$F$44)+(EO45*$F$45)+(EO46*$F$46)+(EO47*$F$47)+(EO48*$F$48)+(EO49*$F$49)+(EO50*$F$50)</f>
        <v>0</v>
      </c>
      <c r="EP53" s="343">
        <f t="shared" si="137"/>
        <v>0</v>
      </c>
      <c r="EQ53" s="343">
        <f t="shared" si="137"/>
        <v>0</v>
      </c>
      <c r="ER53" s="343">
        <f t="shared" si="137"/>
        <v>0</v>
      </c>
      <c r="ES53" s="343">
        <f t="shared" si="137"/>
        <v>0</v>
      </c>
      <c r="ET53" s="343">
        <f t="shared" si="137"/>
        <v>0</v>
      </c>
      <c r="EU53" s="343">
        <f t="shared" si="137"/>
        <v>0</v>
      </c>
      <c r="EV53" s="343">
        <f t="shared" si="137"/>
        <v>0</v>
      </c>
      <c r="EW53" s="343">
        <f t="shared" si="137"/>
        <v>0</v>
      </c>
      <c r="EX53" s="345" t="s">
        <v>18</v>
      </c>
      <c r="EY53" s="346"/>
      <c r="EZ53" s="343">
        <f>(EZ14*$F$14)+(EZ15*$F$15)+(EZ16*$F$16)+(EZ17*$F$17)+(EZ18*$F$18)+(EZ19*$F$19)+(EZ20*$F$20)+(EZ21*$F$21)+(EZ22*$F$22)+(EZ23*$F$23)+(EZ24*$F$24)+(EZ25*$F$25)+(EZ26*$F$26)+(EZ27*$F$27)+(EZ28*$F$28)+(EZ29*$F$29)+(EZ30*$F$30)+(EZ31*$F$31)+(EZ32*$F$32)+(EZ33*$F$33)+(EZ34*$F$34)+(EZ35*$F$35)+(EZ36*$F$36)+(EZ37*$F$37)+(EZ40*$F$40)+(EZ41*$F$41)+(EZ42*$F$42)+(EZ43*$F$43)+(EZ44*$F$44)+(EZ45*$F$45)+(EZ46*$F$46)+(EZ47*$F$47)+(EZ48*$F$48)+(EZ49*$F$49)+(EZ50*$F$50)</f>
        <v>0</v>
      </c>
      <c r="FA53" s="343">
        <f t="shared" ref="FA53:FI53" si="138">(FA14*$F$14)+(FA15*$F$15)+(FA16*$F$16)+(FA17*$F$17)+(FA18*$F$18)+(FA19*$F$19)+(FA20*$F$20)+(FA21*$F$21)+(FA22*$F$22)+(FA23*$F$23)+(FA24*$F$24)+(FA25*$F$25)+(FA26*$F$26)+(FA27*$F$27)+(FA28*$F$28)+(FA29*$F$29)+(FA30*$F$30)+(FA31*$F$31)+(FA32*$F$32)+(FA33*$F$33)+(FA34*$F$34)+(FA35*$F$35)+(FA36*$F$36)+(FA37*$F$37)+(FA40*$F$40)+(FA41*$F$41)+(FA42*$F$42)+(FA43*$F$43)+(FA44*$F$44)+(FA45*$F$45)+(FA46*$F$46)+(FA47*$F$47)+(FA48*$F$48)+(FA49*$F$49)+(FA50*$F$50)</f>
        <v>0</v>
      </c>
      <c r="FB53" s="343">
        <f t="shared" si="138"/>
        <v>0</v>
      </c>
      <c r="FC53" s="343">
        <f t="shared" si="138"/>
        <v>0</v>
      </c>
      <c r="FD53" s="343">
        <f t="shared" si="138"/>
        <v>0</v>
      </c>
      <c r="FE53" s="343">
        <f t="shared" si="138"/>
        <v>0</v>
      </c>
      <c r="FF53" s="343">
        <f t="shared" si="138"/>
        <v>0</v>
      </c>
      <c r="FG53" s="343">
        <f t="shared" si="138"/>
        <v>0</v>
      </c>
      <c r="FH53" s="343">
        <f t="shared" si="138"/>
        <v>0</v>
      </c>
      <c r="FI53" s="343">
        <f t="shared" si="138"/>
        <v>0</v>
      </c>
      <c r="FJ53" s="349">
        <f>SUM(FO14:FO50)</f>
        <v>0</v>
      </c>
      <c r="FK53" s="350"/>
      <c r="FL53" s="350"/>
      <c r="FM53" s="350"/>
      <c r="FN53" s="351"/>
      <c r="FO53" s="352"/>
      <c r="FP53" s="49"/>
      <c r="FQ53" s="49"/>
      <c r="FR53" s="49"/>
    </row>
    <row r="54" spans="4:174" s="42" customFormat="1" ht="30" customHeight="1" thickBot="1">
      <c r="D54" s="357"/>
      <c r="E54" s="358"/>
      <c r="F54" s="359"/>
      <c r="G54" s="344"/>
      <c r="H54" s="344"/>
      <c r="I54" s="344"/>
      <c r="J54" s="344"/>
      <c r="K54" s="344"/>
      <c r="L54" s="344"/>
      <c r="M54" s="344"/>
      <c r="N54" s="344"/>
      <c r="O54" s="344"/>
      <c r="P54" s="344"/>
      <c r="Q54" s="347"/>
      <c r="R54" s="348"/>
      <c r="S54" s="344"/>
      <c r="T54" s="344"/>
      <c r="U54" s="344"/>
      <c r="V54" s="344"/>
      <c r="W54" s="344"/>
      <c r="X54" s="344"/>
      <c r="Y54" s="344"/>
      <c r="Z54" s="344"/>
      <c r="AA54" s="344"/>
      <c r="AB54" s="344"/>
      <c r="AC54" s="353" t="s">
        <v>21</v>
      </c>
      <c r="AD54" s="354"/>
      <c r="AE54" s="354"/>
      <c r="AF54" s="354"/>
      <c r="AG54" s="356"/>
      <c r="AH54" s="49"/>
      <c r="AI54" s="49"/>
      <c r="AJ54" s="49"/>
      <c r="AL54" s="357"/>
      <c r="AM54" s="358"/>
      <c r="AN54" s="359"/>
      <c r="AO54" s="344"/>
      <c r="AP54" s="344"/>
      <c r="AQ54" s="344"/>
      <c r="AR54" s="344"/>
      <c r="AS54" s="344"/>
      <c r="AT54" s="344"/>
      <c r="AU54" s="344"/>
      <c r="AV54" s="344"/>
      <c r="AW54" s="344"/>
      <c r="AX54" s="344"/>
      <c r="AY54" s="347"/>
      <c r="AZ54" s="348"/>
      <c r="BA54" s="344"/>
      <c r="BB54" s="344"/>
      <c r="BC54" s="344"/>
      <c r="BD54" s="344"/>
      <c r="BE54" s="344"/>
      <c r="BF54" s="344"/>
      <c r="BG54" s="344"/>
      <c r="BH54" s="344"/>
      <c r="BI54" s="344"/>
      <c r="BJ54" s="344"/>
      <c r="BK54" s="365" t="s">
        <v>74</v>
      </c>
      <c r="BL54" s="366"/>
      <c r="BM54" s="366"/>
      <c r="BN54" s="366"/>
      <c r="BO54" s="366"/>
      <c r="BP54" s="367"/>
      <c r="BQ54" s="49"/>
      <c r="BR54" s="49"/>
      <c r="BS54" s="49"/>
      <c r="BT54" s="49"/>
      <c r="BU54" s="357"/>
      <c r="BV54" s="358"/>
      <c r="BW54" s="359"/>
      <c r="BX54" s="344"/>
      <c r="BY54" s="344"/>
      <c r="BZ54" s="344"/>
      <c r="CA54" s="344"/>
      <c r="CB54" s="344"/>
      <c r="CC54" s="344"/>
      <c r="CD54" s="344"/>
      <c r="CE54" s="344"/>
      <c r="CF54" s="344"/>
      <c r="CG54" s="344"/>
      <c r="CH54" s="347"/>
      <c r="CI54" s="348"/>
      <c r="CJ54" s="344"/>
      <c r="CK54" s="344"/>
      <c r="CL54" s="344"/>
      <c r="CM54" s="344"/>
      <c r="CN54" s="344"/>
      <c r="CO54" s="344"/>
      <c r="CP54" s="344"/>
      <c r="CQ54" s="344"/>
      <c r="CR54" s="344"/>
      <c r="CS54" s="344"/>
      <c r="CT54" s="353" t="s">
        <v>73</v>
      </c>
      <c r="CU54" s="354"/>
      <c r="CV54" s="354"/>
      <c r="CW54" s="354"/>
      <c r="CX54" s="355"/>
      <c r="CY54" s="356"/>
      <c r="CZ54" s="49"/>
      <c r="DA54" s="49"/>
      <c r="DB54" s="49"/>
      <c r="DC54" s="357"/>
      <c r="DD54" s="358"/>
      <c r="DE54" s="359"/>
      <c r="DF54" s="344"/>
      <c r="DG54" s="344"/>
      <c r="DH54" s="344"/>
      <c r="DI54" s="344"/>
      <c r="DJ54" s="344"/>
      <c r="DK54" s="344"/>
      <c r="DL54" s="344"/>
      <c r="DM54" s="344"/>
      <c r="DN54" s="344"/>
      <c r="DO54" s="344"/>
      <c r="DP54" s="347"/>
      <c r="DQ54" s="348"/>
      <c r="DR54" s="344"/>
      <c r="DS54" s="344"/>
      <c r="DT54" s="344"/>
      <c r="DU54" s="344"/>
      <c r="DV54" s="344"/>
      <c r="DW54" s="344"/>
      <c r="DX54" s="344"/>
      <c r="DY54" s="344"/>
      <c r="DZ54" s="344"/>
      <c r="EA54" s="344"/>
      <c r="EB54" s="353" t="s">
        <v>72</v>
      </c>
      <c r="EC54" s="354"/>
      <c r="ED54" s="354"/>
      <c r="EE54" s="354"/>
      <c r="EF54" s="355"/>
      <c r="EG54" s="356"/>
      <c r="EH54" s="49"/>
      <c r="EI54" s="49"/>
      <c r="EK54" s="357"/>
      <c r="EL54" s="358"/>
      <c r="EM54" s="359"/>
      <c r="EN54" s="344"/>
      <c r="EO54" s="344"/>
      <c r="EP54" s="344"/>
      <c r="EQ54" s="344"/>
      <c r="ER54" s="344"/>
      <c r="ES54" s="344"/>
      <c r="ET54" s="344"/>
      <c r="EU54" s="344"/>
      <c r="EV54" s="344"/>
      <c r="EW54" s="344"/>
      <c r="EX54" s="347"/>
      <c r="EY54" s="348"/>
      <c r="EZ54" s="344"/>
      <c r="FA54" s="344"/>
      <c r="FB54" s="344"/>
      <c r="FC54" s="344"/>
      <c r="FD54" s="344"/>
      <c r="FE54" s="344"/>
      <c r="FF54" s="344"/>
      <c r="FG54" s="344"/>
      <c r="FH54" s="344"/>
      <c r="FI54" s="344"/>
      <c r="FJ54" s="353" t="s">
        <v>71</v>
      </c>
      <c r="FK54" s="354"/>
      <c r="FL54" s="354"/>
      <c r="FM54" s="354"/>
      <c r="FN54" s="355"/>
      <c r="FO54" s="356"/>
      <c r="FP54" s="49"/>
      <c r="FQ54" s="49"/>
      <c r="FR54" s="49"/>
    </row>
  </sheetData>
  <mergeCells count="676">
    <mergeCell ref="EX49:EY49"/>
    <mergeCell ref="FL49:FM49"/>
    <mergeCell ref="ED50:EE50"/>
    <mergeCell ref="DP50:DQ50"/>
    <mergeCell ref="CV50:CW50"/>
    <mergeCell ref="AY49:AZ49"/>
    <mergeCell ref="BM49:BN49"/>
    <mergeCell ref="CH49:CI49"/>
    <mergeCell ref="CV49:CW49"/>
    <mergeCell ref="DP49:DQ49"/>
    <mergeCell ref="ED49:EE49"/>
    <mergeCell ref="CV34:CW34"/>
    <mergeCell ref="CV36:CW36"/>
    <mergeCell ref="DP34:DQ34"/>
    <mergeCell ref="DP36:DQ36"/>
    <mergeCell ref="ED34:EE34"/>
    <mergeCell ref="ED36:EE36"/>
    <mergeCell ref="EX34:EY34"/>
    <mergeCell ref="EX36:EY36"/>
    <mergeCell ref="FL34:FM34"/>
    <mergeCell ref="FL36:FM36"/>
    <mergeCell ref="FL35:FM35"/>
    <mergeCell ref="Q34:R34"/>
    <mergeCell ref="Q36:R36"/>
    <mergeCell ref="AE34:AF34"/>
    <mergeCell ref="AE36:AF36"/>
    <mergeCell ref="AY34:AZ34"/>
    <mergeCell ref="AY36:AZ36"/>
    <mergeCell ref="BM34:BN34"/>
    <mergeCell ref="BM36:BN36"/>
    <mergeCell ref="CH34:CI34"/>
    <mergeCell ref="CH36:CI36"/>
    <mergeCell ref="A1:AJ1"/>
    <mergeCell ref="AK1:BS1"/>
    <mergeCell ref="BT1:DA1"/>
    <mergeCell ref="DB1:EI1"/>
    <mergeCell ref="EJ1:FQ1"/>
    <mergeCell ref="T3:Z3"/>
    <mergeCell ref="AH3:AI3"/>
    <mergeCell ref="BF3:BL3"/>
    <mergeCell ref="CO3:CU3"/>
    <mergeCell ref="DW3:EC3"/>
    <mergeCell ref="FE3:FK3"/>
    <mergeCell ref="AE4:AG4"/>
    <mergeCell ref="I6:J6"/>
    <mergeCell ref="K6:L6"/>
    <mergeCell ref="M6:O6"/>
    <mergeCell ref="Q6:Y6"/>
    <mergeCell ref="AP6:AQ6"/>
    <mergeCell ref="AR6:AS6"/>
    <mergeCell ref="AT6:AV6"/>
    <mergeCell ref="AW6:BF6"/>
    <mergeCell ref="DK6:DM6"/>
    <mergeCell ref="DN6:DW6"/>
    <mergeCell ref="EO6:EP6"/>
    <mergeCell ref="EQ6:ER6"/>
    <mergeCell ref="ES6:EU6"/>
    <mergeCell ref="EV6:FE6"/>
    <mergeCell ref="BY6:BZ6"/>
    <mergeCell ref="CA6:CB6"/>
    <mergeCell ref="CC6:CE6"/>
    <mergeCell ref="CF6:CO6"/>
    <mergeCell ref="DG6:DH6"/>
    <mergeCell ref="DI6:DJ6"/>
    <mergeCell ref="K9:T9"/>
    <mergeCell ref="W9:Y9"/>
    <mergeCell ref="AA9:AH9"/>
    <mergeCell ref="W10:X10"/>
    <mergeCell ref="Y10:Z10"/>
    <mergeCell ref="AB10:AC10"/>
    <mergeCell ref="AD10:AG10"/>
    <mergeCell ref="J7:U7"/>
    <mergeCell ref="W7:Y7"/>
    <mergeCell ref="AA7:AH7"/>
    <mergeCell ref="J8:K8"/>
    <mergeCell ref="M8:Q8"/>
    <mergeCell ref="S8:U8"/>
    <mergeCell ref="W8:Y8"/>
    <mergeCell ref="AA8:AH8"/>
    <mergeCell ref="AD12:AF12"/>
    <mergeCell ref="BL12:BN12"/>
    <mergeCell ref="CU12:CW12"/>
    <mergeCell ref="EC12:EE12"/>
    <mergeCell ref="FK12:FM12"/>
    <mergeCell ref="G13:P13"/>
    <mergeCell ref="S13:AB13"/>
    <mergeCell ref="AO13:AX13"/>
    <mergeCell ref="BA13:BJ13"/>
    <mergeCell ref="BX13:CG13"/>
    <mergeCell ref="CJ13:CS13"/>
    <mergeCell ref="DF13:DO13"/>
    <mergeCell ref="DR13:EA13"/>
    <mergeCell ref="EN13:EW13"/>
    <mergeCell ref="EZ13:FI13"/>
    <mergeCell ref="FL14:FM14"/>
    <mergeCell ref="Q15:R15"/>
    <mergeCell ref="AE15:AF15"/>
    <mergeCell ref="AY15:AZ15"/>
    <mergeCell ref="BM15:BN15"/>
    <mergeCell ref="CH15:CI15"/>
    <mergeCell ref="CV15:CW15"/>
    <mergeCell ref="DP15:DQ15"/>
    <mergeCell ref="ED15:EE15"/>
    <mergeCell ref="EX15:EY15"/>
    <mergeCell ref="FL15:FM15"/>
    <mergeCell ref="Q14:R14"/>
    <mergeCell ref="AE14:AF14"/>
    <mergeCell ref="AY14:AZ14"/>
    <mergeCell ref="BM14:BN14"/>
    <mergeCell ref="CH14:CI14"/>
    <mergeCell ref="CV14:CW14"/>
    <mergeCell ref="DP14:DQ14"/>
    <mergeCell ref="ED14:EE14"/>
    <mergeCell ref="EX14:EY14"/>
    <mergeCell ref="FL16:FM16"/>
    <mergeCell ref="Q17:R17"/>
    <mergeCell ref="AE17:AF17"/>
    <mergeCell ref="AY17:AZ17"/>
    <mergeCell ref="BM17:BN17"/>
    <mergeCell ref="CH17:CI17"/>
    <mergeCell ref="CV17:CW17"/>
    <mergeCell ref="DP17:DQ17"/>
    <mergeCell ref="ED17:EE17"/>
    <mergeCell ref="EX17:EY17"/>
    <mergeCell ref="FL17:FM17"/>
    <mergeCell ref="Q16:R16"/>
    <mergeCell ref="AE16:AF16"/>
    <mergeCell ref="AY16:AZ16"/>
    <mergeCell ref="BM16:BN16"/>
    <mergeCell ref="CH16:CI16"/>
    <mergeCell ref="CV16:CW16"/>
    <mergeCell ref="DP16:DQ16"/>
    <mergeCell ref="ED16:EE16"/>
    <mergeCell ref="EX16:EY16"/>
    <mergeCell ref="FL18:FM18"/>
    <mergeCell ref="Q19:R19"/>
    <mergeCell ref="AE19:AF19"/>
    <mergeCell ref="AY19:AZ19"/>
    <mergeCell ref="BM19:BN19"/>
    <mergeCell ref="CH19:CI19"/>
    <mergeCell ref="CV19:CW19"/>
    <mergeCell ref="DP19:DQ19"/>
    <mergeCell ref="ED19:EE19"/>
    <mergeCell ref="EX19:EY19"/>
    <mergeCell ref="FL19:FM19"/>
    <mergeCell ref="Q18:R18"/>
    <mergeCell ref="AE18:AF18"/>
    <mergeCell ref="AY18:AZ18"/>
    <mergeCell ref="BM18:BN18"/>
    <mergeCell ref="CH18:CI18"/>
    <mergeCell ref="CV18:CW18"/>
    <mergeCell ref="DP18:DQ18"/>
    <mergeCell ref="ED18:EE18"/>
    <mergeCell ref="EX18:EY18"/>
    <mergeCell ref="FL20:FM20"/>
    <mergeCell ref="Q21:R21"/>
    <mergeCell ref="AE21:AF21"/>
    <mergeCell ref="AY21:AZ21"/>
    <mergeCell ref="BM21:BN21"/>
    <mergeCell ref="CH21:CI21"/>
    <mergeCell ref="CV21:CW21"/>
    <mergeCell ref="DP21:DQ21"/>
    <mergeCell ref="ED21:EE21"/>
    <mergeCell ref="EX21:EY21"/>
    <mergeCell ref="FL21:FM21"/>
    <mergeCell ref="Q20:R20"/>
    <mergeCell ref="AE20:AF20"/>
    <mergeCell ref="AY20:AZ20"/>
    <mergeCell ref="BM20:BN20"/>
    <mergeCell ref="CH20:CI20"/>
    <mergeCell ref="CV20:CW20"/>
    <mergeCell ref="DP20:DQ20"/>
    <mergeCell ref="ED20:EE20"/>
    <mergeCell ref="EX20:EY20"/>
    <mergeCell ref="FL22:FM22"/>
    <mergeCell ref="Q23:R23"/>
    <mergeCell ref="AE23:AF23"/>
    <mergeCell ref="AY23:AZ23"/>
    <mergeCell ref="BM23:BN23"/>
    <mergeCell ref="CH23:CI23"/>
    <mergeCell ref="CV23:CW23"/>
    <mergeCell ref="DP23:DQ23"/>
    <mergeCell ref="ED23:EE23"/>
    <mergeCell ref="EX23:EY23"/>
    <mergeCell ref="FL23:FM23"/>
    <mergeCell ref="Q22:R22"/>
    <mergeCell ref="AE22:AF22"/>
    <mergeCell ref="AY22:AZ22"/>
    <mergeCell ref="BM22:BN22"/>
    <mergeCell ref="CH22:CI22"/>
    <mergeCell ref="CV22:CW22"/>
    <mergeCell ref="DP22:DQ22"/>
    <mergeCell ref="ED22:EE22"/>
    <mergeCell ref="EX22:EY22"/>
    <mergeCell ref="FL24:FM24"/>
    <mergeCell ref="Q25:R25"/>
    <mergeCell ref="AE25:AF25"/>
    <mergeCell ref="AY25:AZ25"/>
    <mergeCell ref="BM25:BN25"/>
    <mergeCell ref="CH25:CI25"/>
    <mergeCell ref="CV25:CW25"/>
    <mergeCell ref="DP25:DQ25"/>
    <mergeCell ref="ED25:EE25"/>
    <mergeCell ref="EX25:EY25"/>
    <mergeCell ref="FL25:FM25"/>
    <mergeCell ref="Q24:R24"/>
    <mergeCell ref="AE24:AF24"/>
    <mergeCell ref="AY24:AZ24"/>
    <mergeCell ref="BM24:BN24"/>
    <mergeCell ref="CH24:CI24"/>
    <mergeCell ref="CV24:CW24"/>
    <mergeCell ref="DP24:DQ24"/>
    <mergeCell ref="ED24:EE24"/>
    <mergeCell ref="EX24:EY24"/>
    <mergeCell ref="FL26:FM26"/>
    <mergeCell ref="Q27:R27"/>
    <mergeCell ref="AE27:AF27"/>
    <mergeCell ref="AY27:AZ27"/>
    <mergeCell ref="BM27:BN27"/>
    <mergeCell ref="CH27:CI27"/>
    <mergeCell ref="CV27:CW27"/>
    <mergeCell ref="DP27:DQ27"/>
    <mergeCell ref="ED27:EE27"/>
    <mergeCell ref="EX27:EY27"/>
    <mergeCell ref="FL27:FM27"/>
    <mergeCell ref="Q26:R26"/>
    <mergeCell ref="AE26:AF26"/>
    <mergeCell ref="AY26:AZ26"/>
    <mergeCell ref="BM26:BN26"/>
    <mergeCell ref="CH26:CI26"/>
    <mergeCell ref="CV26:CW26"/>
    <mergeCell ref="DP26:DQ26"/>
    <mergeCell ref="ED26:EE26"/>
    <mergeCell ref="EX26:EY26"/>
    <mergeCell ref="FL28:FM28"/>
    <mergeCell ref="Q29:R29"/>
    <mergeCell ref="AE29:AF29"/>
    <mergeCell ref="AY29:AZ29"/>
    <mergeCell ref="BM29:BN29"/>
    <mergeCell ref="CH29:CI29"/>
    <mergeCell ref="CV29:CW29"/>
    <mergeCell ref="DP29:DQ29"/>
    <mergeCell ref="ED29:EE29"/>
    <mergeCell ref="EX29:EY29"/>
    <mergeCell ref="FL29:FM29"/>
    <mergeCell ref="Q28:R28"/>
    <mergeCell ref="AE28:AF28"/>
    <mergeCell ref="AY28:AZ28"/>
    <mergeCell ref="BM28:BN28"/>
    <mergeCell ref="CH28:CI28"/>
    <mergeCell ref="CV28:CW28"/>
    <mergeCell ref="DP28:DQ28"/>
    <mergeCell ref="ED28:EE28"/>
    <mergeCell ref="EX28:EY28"/>
    <mergeCell ref="FL30:FM30"/>
    <mergeCell ref="Q31:R31"/>
    <mergeCell ref="AE31:AF31"/>
    <mergeCell ref="AY31:AZ31"/>
    <mergeCell ref="BM31:BN31"/>
    <mergeCell ref="CH31:CI31"/>
    <mergeCell ref="CV31:CW31"/>
    <mergeCell ref="DP31:DQ31"/>
    <mergeCell ref="ED31:EE31"/>
    <mergeCell ref="EX31:EY31"/>
    <mergeCell ref="FL31:FM31"/>
    <mergeCell ref="Q30:R30"/>
    <mergeCell ref="AE30:AF30"/>
    <mergeCell ref="AY30:AZ30"/>
    <mergeCell ref="BM30:BN30"/>
    <mergeCell ref="CH30:CI30"/>
    <mergeCell ref="CV30:CW30"/>
    <mergeCell ref="DP30:DQ30"/>
    <mergeCell ref="ED30:EE30"/>
    <mergeCell ref="EX30:EY30"/>
    <mergeCell ref="FL32:FM32"/>
    <mergeCell ref="Q33:R33"/>
    <mergeCell ref="AE33:AF33"/>
    <mergeCell ref="AY33:AZ33"/>
    <mergeCell ref="BM33:BN33"/>
    <mergeCell ref="CH33:CI33"/>
    <mergeCell ref="CV33:CW33"/>
    <mergeCell ref="DP33:DQ33"/>
    <mergeCell ref="ED33:EE33"/>
    <mergeCell ref="EX33:EY33"/>
    <mergeCell ref="FL33:FM33"/>
    <mergeCell ref="Q32:R32"/>
    <mergeCell ref="AE32:AF32"/>
    <mergeCell ref="AY32:AZ32"/>
    <mergeCell ref="BM32:BN32"/>
    <mergeCell ref="CH32:CI32"/>
    <mergeCell ref="CV32:CW32"/>
    <mergeCell ref="DP32:DQ32"/>
    <mergeCell ref="ED32:EE32"/>
    <mergeCell ref="EX32:EY32"/>
    <mergeCell ref="FL37:FM37"/>
    <mergeCell ref="Q35:R35"/>
    <mergeCell ref="AE35:AF35"/>
    <mergeCell ref="AY35:AZ35"/>
    <mergeCell ref="BM35:BN35"/>
    <mergeCell ref="CH35:CI35"/>
    <mergeCell ref="CV35:CW35"/>
    <mergeCell ref="DP35:DQ35"/>
    <mergeCell ref="ED35:EE35"/>
    <mergeCell ref="EX35:EY35"/>
    <mergeCell ref="Q37:R37"/>
    <mergeCell ref="AE37:AF37"/>
    <mergeCell ref="AY37:AZ37"/>
    <mergeCell ref="BM37:BN37"/>
    <mergeCell ref="CH37:CI37"/>
    <mergeCell ref="CV37:CW37"/>
    <mergeCell ref="DP37:DQ37"/>
    <mergeCell ref="ED37:EE37"/>
    <mergeCell ref="EX37:EY37"/>
    <mergeCell ref="FL38:FM38"/>
    <mergeCell ref="Q39:R39"/>
    <mergeCell ref="AE39:AF39"/>
    <mergeCell ref="AY39:AZ39"/>
    <mergeCell ref="BM39:BN39"/>
    <mergeCell ref="CH39:CI39"/>
    <mergeCell ref="CV39:CW39"/>
    <mergeCell ref="DP39:DQ39"/>
    <mergeCell ref="ED39:EE39"/>
    <mergeCell ref="EX39:EY39"/>
    <mergeCell ref="FL39:FM39"/>
    <mergeCell ref="Q38:R38"/>
    <mergeCell ref="AE38:AF38"/>
    <mergeCell ref="AY38:AZ38"/>
    <mergeCell ref="BM38:BN38"/>
    <mergeCell ref="CH38:CI38"/>
    <mergeCell ref="CV38:CW38"/>
    <mergeCell ref="DP38:DQ38"/>
    <mergeCell ref="ED38:EE38"/>
    <mergeCell ref="EX38:EY38"/>
    <mergeCell ref="FL40:FM40"/>
    <mergeCell ref="Q41:R41"/>
    <mergeCell ref="AE41:AF41"/>
    <mergeCell ref="AY41:AZ41"/>
    <mergeCell ref="BM41:BN41"/>
    <mergeCell ref="CH41:CI41"/>
    <mergeCell ref="CV41:CW41"/>
    <mergeCell ref="DP41:DQ41"/>
    <mergeCell ref="ED41:EE41"/>
    <mergeCell ref="EX41:EY41"/>
    <mergeCell ref="FL41:FM41"/>
    <mergeCell ref="Q40:R40"/>
    <mergeCell ref="AE40:AF40"/>
    <mergeCell ref="AY40:AZ40"/>
    <mergeCell ref="BM40:BN40"/>
    <mergeCell ref="CH40:CI40"/>
    <mergeCell ref="CV40:CW40"/>
    <mergeCell ref="DP40:DQ40"/>
    <mergeCell ref="ED40:EE40"/>
    <mergeCell ref="EX40:EY40"/>
    <mergeCell ref="FL42:FM42"/>
    <mergeCell ref="Q43:R43"/>
    <mergeCell ref="AE43:AF43"/>
    <mergeCell ref="AY43:AZ43"/>
    <mergeCell ref="BM43:BN43"/>
    <mergeCell ref="CH43:CI43"/>
    <mergeCell ref="CV43:CW43"/>
    <mergeCell ref="DP43:DQ43"/>
    <mergeCell ref="ED43:EE43"/>
    <mergeCell ref="EX43:EY43"/>
    <mergeCell ref="FL43:FM43"/>
    <mergeCell ref="Q42:R42"/>
    <mergeCell ref="AE42:AF42"/>
    <mergeCell ref="AY42:AZ42"/>
    <mergeCell ref="BM42:BN42"/>
    <mergeCell ref="CH42:CI42"/>
    <mergeCell ref="CV42:CW42"/>
    <mergeCell ref="DP42:DQ42"/>
    <mergeCell ref="ED42:EE42"/>
    <mergeCell ref="EX42:EY42"/>
    <mergeCell ref="FL44:FM44"/>
    <mergeCell ref="Q45:R45"/>
    <mergeCell ref="AE45:AF45"/>
    <mergeCell ref="AY45:AZ45"/>
    <mergeCell ref="BM45:BN45"/>
    <mergeCell ref="CH45:CI45"/>
    <mergeCell ref="CV45:CW45"/>
    <mergeCell ref="DP45:DQ45"/>
    <mergeCell ref="ED45:EE45"/>
    <mergeCell ref="EX45:EY45"/>
    <mergeCell ref="FL45:FM45"/>
    <mergeCell ref="Q44:R44"/>
    <mergeCell ref="AE44:AF44"/>
    <mergeCell ref="AY44:AZ44"/>
    <mergeCell ref="BM44:BN44"/>
    <mergeCell ref="CH44:CI44"/>
    <mergeCell ref="CV44:CW44"/>
    <mergeCell ref="DP44:DQ44"/>
    <mergeCell ref="ED44:EE44"/>
    <mergeCell ref="EX44:EY44"/>
    <mergeCell ref="FL46:FM46"/>
    <mergeCell ref="Q47:R47"/>
    <mergeCell ref="AE47:AF47"/>
    <mergeCell ref="AY47:AZ47"/>
    <mergeCell ref="BM47:BN47"/>
    <mergeCell ref="CH47:CI47"/>
    <mergeCell ref="CV47:CW47"/>
    <mergeCell ref="DP47:DQ47"/>
    <mergeCell ref="ED47:EE47"/>
    <mergeCell ref="EX47:EY47"/>
    <mergeCell ref="FL47:FM47"/>
    <mergeCell ref="Q46:R46"/>
    <mergeCell ref="AE46:AF46"/>
    <mergeCell ref="AY46:AZ46"/>
    <mergeCell ref="BM46:BN46"/>
    <mergeCell ref="CH46:CI46"/>
    <mergeCell ref="CV46:CW46"/>
    <mergeCell ref="DP46:DQ46"/>
    <mergeCell ref="ED46:EE46"/>
    <mergeCell ref="EX46:EY46"/>
    <mergeCell ref="Q48:R48"/>
    <mergeCell ref="AE48:AF48"/>
    <mergeCell ref="AY48:AZ48"/>
    <mergeCell ref="BM48:BN48"/>
    <mergeCell ref="CH48:CI48"/>
    <mergeCell ref="EX50:EY50"/>
    <mergeCell ref="FL50:FM50"/>
    <mergeCell ref="D51:F52"/>
    <mergeCell ref="G51:G52"/>
    <mergeCell ref="H51:H52"/>
    <mergeCell ref="I51:I52"/>
    <mergeCell ref="J51:J52"/>
    <mergeCell ref="CV48:CW48"/>
    <mergeCell ref="DP48:DQ48"/>
    <mergeCell ref="ED48:EE48"/>
    <mergeCell ref="EX48:EY48"/>
    <mergeCell ref="FL48:FM48"/>
    <mergeCell ref="Q50:R50"/>
    <mergeCell ref="AE50:AF50"/>
    <mergeCell ref="AY50:AZ50"/>
    <mergeCell ref="BM50:BN50"/>
    <mergeCell ref="CH50:CI50"/>
    <mergeCell ref="K51:K52"/>
    <mergeCell ref="L51:L52"/>
    <mergeCell ref="M51:M52"/>
    <mergeCell ref="N51:N52"/>
    <mergeCell ref="O51:O52"/>
    <mergeCell ref="P51:P52"/>
    <mergeCell ref="X51:X52"/>
    <mergeCell ref="Y51:Y52"/>
    <mergeCell ref="Z51:Z52"/>
    <mergeCell ref="AA51:AA52"/>
    <mergeCell ref="AB51:AB52"/>
    <mergeCell ref="AC51:AF51"/>
    <mergeCell ref="AC52:AF52"/>
    <mergeCell ref="Q51:R52"/>
    <mergeCell ref="S51:S52"/>
    <mergeCell ref="T51:T52"/>
    <mergeCell ref="U51:U52"/>
    <mergeCell ref="V51:V52"/>
    <mergeCell ref="W51:W52"/>
    <mergeCell ref="AS51:AS52"/>
    <mergeCell ref="AT51:AT52"/>
    <mergeCell ref="AU51:AU52"/>
    <mergeCell ref="AV51:AV52"/>
    <mergeCell ref="AW51:AW52"/>
    <mergeCell ref="AX51:AX52"/>
    <mergeCell ref="AG51:AG52"/>
    <mergeCell ref="AL51:AN52"/>
    <mergeCell ref="AO51:AO52"/>
    <mergeCell ref="AP51:AP52"/>
    <mergeCell ref="AQ51:AQ52"/>
    <mergeCell ref="AR51:AR52"/>
    <mergeCell ref="BF51:BF52"/>
    <mergeCell ref="BG51:BG52"/>
    <mergeCell ref="BH51:BH52"/>
    <mergeCell ref="BI51:BI52"/>
    <mergeCell ref="BJ51:BJ52"/>
    <mergeCell ref="BK51:BN51"/>
    <mergeCell ref="BK52:BN52"/>
    <mergeCell ref="AY51:AZ52"/>
    <mergeCell ref="BA51:BA52"/>
    <mergeCell ref="BB51:BB52"/>
    <mergeCell ref="BC51:BC52"/>
    <mergeCell ref="BD51:BD52"/>
    <mergeCell ref="BE51:BE52"/>
    <mergeCell ref="CC51:CC52"/>
    <mergeCell ref="CD51:CD52"/>
    <mergeCell ref="CE51:CE52"/>
    <mergeCell ref="CF51:CF52"/>
    <mergeCell ref="CG51:CG52"/>
    <mergeCell ref="CH51:CI52"/>
    <mergeCell ref="BU51:BW52"/>
    <mergeCell ref="BX51:BX52"/>
    <mergeCell ref="BY51:BY52"/>
    <mergeCell ref="BZ51:BZ52"/>
    <mergeCell ref="CA51:CA52"/>
    <mergeCell ref="CB51:CB52"/>
    <mergeCell ref="CP51:CP52"/>
    <mergeCell ref="CQ51:CQ52"/>
    <mergeCell ref="CR51:CR52"/>
    <mergeCell ref="CS51:CS52"/>
    <mergeCell ref="CT51:CW51"/>
    <mergeCell ref="CY51:CY52"/>
    <mergeCell ref="CT52:CW52"/>
    <mergeCell ref="CJ51:CJ52"/>
    <mergeCell ref="CK51:CK52"/>
    <mergeCell ref="CL51:CL52"/>
    <mergeCell ref="CM51:CM52"/>
    <mergeCell ref="CN51:CN52"/>
    <mergeCell ref="CO51:CO52"/>
    <mergeCell ref="DK51:DK52"/>
    <mergeCell ref="DL51:DL52"/>
    <mergeCell ref="DM51:DM52"/>
    <mergeCell ref="DN51:DN52"/>
    <mergeCell ref="DO51:DO52"/>
    <mergeCell ref="DP51:DQ52"/>
    <mergeCell ref="DC51:DE52"/>
    <mergeCell ref="DF51:DF52"/>
    <mergeCell ref="DG51:DG52"/>
    <mergeCell ref="DH51:DH52"/>
    <mergeCell ref="DI51:DI52"/>
    <mergeCell ref="DJ51:DJ52"/>
    <mergeCell ref="DX51:DX52"/>
    <mergeCell ref="DY51:DY52"/>
    <mergeCell ref="DZ51:DZ52"/>
    <mergeCell ref="EA51:EA52"/>
    <mergeCell ref="EB51:EE51"/>
    <mergeCell ref="EG51:EG52"/>
    <mergeCell ref="EB52:EE52"/>
    <mergeCell ref="DR51:DR52"/>
    <mergeCell ref="DS51:DS52"/>
    <mergeCell ref="DT51:DT52"/>
    <mergeCell ref="DU51:DU52"/>
    <mergeCell ref="DV51:DV52"/>
    <mergeCell ref="DW51:DW52"/>
    <mergeCell ref="ES51:ES52"/>
    <mergeCell ref="ET51:ET52"/>
    <mergeCell ref="EU51:EU52"/>
    <mergeCell ref="EV51:EV52"/>
    <mergeCell ref="EW51:EW52"/>
    <mergeCell ref="EX51:EY52"/>
    <mergeCell ref="EK51:EM52"/>
    <mergeCell ref="EN51:EN52"/>
    <mergeCell ref="EO51:EO52"/>
    <mergeCell ref="EP51:EP52"/>
    <mergeCell ref="EQ51:EQ52"/>
    <mergeCell ref="ER51:ER52"/>
    <mergeCell ref="FF51:FF52"/>
    <mergeCell ref="FG51:FG52"/>
    <mergeCell ref="FH51:FH52"/>
    <mergeCell ref="FI51:FI52"/>
    <mergeCell ref="FJ51:FM51"/>
    <mergeCell ref="FO51:FO52"/>
    <mergeCell ref="FJ52:FM52"/>
    <mergeCell ref="EZ51:EZ52"/>
    <mergeCell ref="FA51:FA52"/>
    <mergeCell ref="FB51:FB52"/>
    <mergeCell ref="FC51:FC52"/>
    <mergeCell ref="FD51:FD52"/>
    <mergeCell ref="FE51:FE52"/>
    <mergeCell ref="L53:L54"/>
    <mergeCell ref="M53:M54"/>
    <mergeCell ref="N53:N54"/>
    <mergeCell ref="O53:O54"/>
    <mergeCell ref="P53:P54"/>
    <mergeCell ref="Q53:R54"/>
    <mergeCell ref="D53:F54"/>
    <mergeCell ref="G53:G54"/>
    <mergeCell ref="H53:H54"/>
    <mergeCell ref="I53:I54"/>
    <mergeCell ref="J53:J54"/>
    <mergeCell ref="K53:K54"/>
    <mergeCell ref="Y53:Y54"/>
    <mergeCell ref="Z53:Z54"/>
    <mergeCell ref="AA53:AA54"/>
    <mergeCell ref="AB53:AB54"/>
    <mergeCell ref="AC53:AG53"/>
    <mergeCell ref="AL53:AN54"/>
    <mergeCell ref="S53:S54"/>
    <mergeCell ref="T53:T54"/>
    <mergeCell ref="U53:U54"/>
    <mergeCell ref="V53:V54"/>
    <mergeCell ref="W53:W54"/>
    <mergeCell ref="X53:X54"/>
    <mergeCell ref="AU53:AU54"/>
    <mergeCell ref="AV53:AV54"/>
    <mergeCell ref="AW53:AW54"/>
    <mergeCell ref="AX53:AX54"/>
    <mergeCell ref="AY53:AZ54"/>
    <mergeCell ref="BA53:BA54"/>
    <mergeCell ref="AO53:AO54"/>
    <mergeCell ref="AP53:AP54"/>
    <mergeCell ref="AQ53:AQ54"/>
    <mergeCell ref="AR53:AR54"/>
    <mergeCell ref="AS53:AS54"/>
    <mergeCell ref="AT53:AT54"/>
    <mergeCell ref="BH53:BH54"/>
    <mergeCell ref="BI53:BI54"/>
    <mergeCell ref="BJ53:BJ54"/>
    <mergeCell ref="BK53:BP53"/>
    <mergeCell ref="BU53:BW54"/>
    <mergeCell ref="BX53:BX54"/>
    <mergeCell ref="BB53:BB54"/>
    <mergeCell ref="BC53:BC54"/>
    <mergeCell ref="BD53:BD54"/>
    <mergeCell ref="BE53:BE54"/>
    <mergeCell ref="BF53:BF54"/>
    <mergeCell ref="BG53:BG54"/>
    <mergeCell ref="CE53:CE54"/>
    <mergeCell ref="CF53:CF54"/>
    <mergeCell ref="CG53:CG54"/>
    <mergeCell ref="CH53:CI54"/>
    <mergeCell ref="CJ53:CJ54"/>
    <mergeCell ref="CK53:CK54"/>
    <mergeCell ref="BY53:BY54"/>
    <mergeCell ref="BZ53:BZ54"/>
    <mergeCell ref="CA53:CA54"/>
    <mergeCell ref="CB53:CB54"/>
    <mergeCell ref="CC53:CC54"/>
    <mergeCell ref="CD53:CD54"/>
    <mergeCell ref="CR53:CR54"/>
    <mergeCell ref="CS53:CS54"/>
    <mergeCell ref="CT53:CY53"/>
    <mergeCell ref="DC53:DE54"/>
    <mergeCell ref="DF53:DF54"/>
    <mergeCell ref="DG53:DG54"/>
    <mergeCell ref="CL53:CL54"/>
    <mergeCell ref="CM53:CM54"/>
    <mergeCell ref="CN53:CN54"/>
    <mergeCell ref="CO53:CO54"/>
    <mergeCell ref="CP53:CP54"/>
    <mergeCell ref="CQ53:CQ54"/>
    <mergeCell ref="DN53:DN54"/>
    <mergeCell ref="DO53:DO54"/>
    <mergeCell ref="DP53:DQ54"/>
    <mergeCell ref="DR53:DR54"/>
    <mergeCell ref="DS53:DS54"/>
    <mergeCell ref="DT53:DT54"/>
    <mergeCell ref="DH53:DH54"/>
    <mergeCell ref="DI53:DI54"/>
    <mergeCell ref="DJ53:DJ54"/>
    <mergeCell ref="DK53:DK54"/>
    <mergeCell ref="DL53:DL54"/>
    <mergeCell ref="DM53:DM54"/>
    <mergeCell ref="EU53:EU54"/>
    <mergeCell ref="EV53:EV54"/>
    <mergeCell ref="EA53:EA54"/>
    <mergeCell ref="EB53:EG53"/>
    <mergeCell ref="EK53:EM54"/>
    <mergeCell ref="EN53:EN54"/>
    <mergeCell ref="EO53:EO54"/>
    <mergeCell ref="EP53:EP54"/>
    <mergeCell ref="DU53:DU54"/>
    <mergeCell ref="DV53:DV54"/>
    <mergeCell ref="DW53:DW54"/>
    <mergeCell ref="DX53:DX54"/>
    <mergeCell ref="DY53:DY54"/>
    <mergeCell ref="DZ53:DZ54"/>
    <mergeCell ref="Q49:R49"/>
    <mergeCell ref="AE49:AF49"/>
    <mergeCell ref="FJ53:FO53"/>
    <mergeCell ref="AC54:AG54"/>
    <mergeCell ref="BK54:BP54"/>
    <mergeCell ref="CT54:CY54"/>
    <mergeCell ref="EB54:EG54"/>
    <mergeCell ref="FJ54:FO54"/>
    <mergeCell ref="FD53:FD54"/>
    <mergeCell ref="FE53:FE54"/>
    <mergeCell ref="FF53:FF54"/>
    <mergeCell ref="FG53:FG54"/>
    <mergeCell ref="FH53:FH54"/>
    <mergeCell ref="FI53:FI54"/>
    <mergeCell ref="EW53:EW54"/>
    <mergeCell ref="EX53:EY54"/>
    <mergeCell ref="EZ53:EZ54"/>
    <mergeCell ref="FA53:FA54"/>
    <mergeCell ref="FB53:FB54"/>
    <mergeCell ref="FC53:FC54"/>
    <mergeCell ref="EQ53:EQ54"/>
    <mergeCell ref="ER53:ER54"/>
    <mergeCell ref="ES53:ES54"/>
    <mergeCell ref="ET53:ET54"/>
  </mergeCells>
  <printOptions horizontalCentered="1" verticalCentered="1"/>
  <pageMargins left="0.11811023622047245" right="0.11811023622047245" top="3.937007874015748E-2" bottom="3.937007874015748E-2" header="0" footer="0"/>
  <pageSetup paperSize="9" scale="49" fitToWidth="5" orientation="landscape" r:id="rId1"/>
  <colBreaks count="4" manualBreakCount="4">
    <brk id="36" min="2" max="53" man="1"/>
    <brk id="71" min="2" max="53" man="1"/>
    <brk id="105" max="1048575" man="1"/>
    <brk id="13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V55"/>
  <sheetViews>
    <sheetView tabSelected="1" topLeftCell="A36" workbookViewId="0">
      <selection activeCell="Q52" sqref="Q52:R52"/>
    </sheetView>
  </sheetViews>
  <sheetFormatPr baseColWidth="10" defaultRowHeight="15"/>
  <cols>
    <col min="1" max="1" width="2.5703125" style="2" customWidth="1"/>
    <col min="2" max="2" width="5" style="2" customWidth="1"/>
    <col min="3" max="3" width="19.140625" style="2" customWidth="1"/>
    <col min="4" max="4" width="10.42578125" style="2" customWidth="1"/>
    <col min="5" max="5" width="5.5703125" style="2" customWidth="1"/>
    <col min="6" max="6" width="6" style="2" customWidth="1"/>
    <col min="7" max="7" width="5" style="2" customWidth="1"/>
    <col min="8" max="8" width="3.85546875" style="2" customWidth="1"/>
    <col min="9" max="9" width="4.5703125" style="2" customWidth="1"/>
    <col min="10" max="10" width="4.85546875" style="2" customWidth="1"/>
    <col min="11" max="11" width="5.28515625" style="2" customWidth="1"/>
    <col min="12" max="12" width="5.140625" style="2" customWidth="1"/>
    <col min="13" max="13" width="6.28515625" style="2" customWidth="1"/>
    <col min="14" max="14" width="6.42578125" style="2" customWidth="1"/>
    <col min="15" max="15" width="7" style="2" customWidth="1"/>
    <col min="16" max="16" width="5.5703125" style="2" customWidth="1"/>
    <col min="17" max="17" width="4.7109375" style="2" customWidth="1"/>
    <col min="18" max="18" width="5.42578125" style="2" customWidth="1"/>
    <col min="19" max="19" width="5.5703125" style="2" customWidth="1"/>
    <col min="20" max="20" width="4.42578125" style="2" customWidth="1"/>
    <col min="21" max="21" width="7.140625" style="2" customWidth="1"/>
    <col min="22" max="22" width="2" style="2" customWidth="1"/>
    <col min="23" max="16384" width="11.42578125" style="2"/>
  </cols>
  <sheetData>
    <row r="1" spans="1:22" ht="30" customHeight="1">
      <c r="A1" s="669"/>
      <c r="B1" s="669"/>
      <c r="C1" s="669"/>
      <c r="D1" s="669"/>
      <c r="E1" s="669"/>
      <c r="F1" s="669"/>
      <c r="G1" s="669"/>
      <c r="H1" s="669"/>
      <c r="I1" s="669"/>
      <c r="J1" s="669"/>
      <c r="K1" s="669"/>
      <c r="L1" s="669"/>
      <c r="M1" s="669"/>
      <c r="N1" s="669"/>
      <c r="O1" s="669"/>
      <c r="P1" s="669"/>
      <c r="Q1" s="669"/>
      <c r="R1" s="669"/>
      <c r="S1" s="669"/>
      <c r="T1" s="669"/>
      <c r="U1" s="669"/>
      <c r="V1" s="669"/>
    </row>
    <row r="2" spans="1:22" s="4" customFormat="1" ht="9.75" customHeight="1" thickBot="1">
      <c r="A2" s="188"/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</row>
    <row r="3" spans="1:22" ht="15" customHeight="1">
      <c r="A3" s="670" t="s">
        <v>75</v>
      </c>
      <c r="B3" s="671"/>
      <c r="C3" s="672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90" t="s">
        <v>131</v>
      </c>
      <c r="T3" s="191"/>
      <c r="U3" s="189"/>
      <c r="V3" s="192"/>
    </row>
    <row r="4" spans="1:22" ht="15" customHeight="1">
      <c r="A4" s="673"/>
      <c r="B4" s="674"/>
      <c r="C4" s="675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679"/>
      <c r="Q4" s="679"/>
      <c r="R4" s="679"/>
      <c r="S4" s="679"/>
      <c r="T4" s="679"/>
      <c r="U4" s="679"/>
      <c r="V4" s="192"/>
    </row>
    <row r="5" spans="1:22" ht="23.25" customHeight="1">
      <c r="A5" s="673"/>
      <c r="B5" s="674"/>
      <c r="C5" s="675"/>
      <c r="D5" s="189"/>
      <c r="E5" s="189"/>
      <c r="F5" s="190"/>
      <c r="G5" s="193" t="s">
        <v>76</v>
      </c>
      <c r="H5" s="190"/>
      <c r="I5" s="680"/>
      <c r="J5" s="680"/>
      <c r="K5" s="680"/>
      <c r="L5" s="680"/>
      <c r="M5" s="680"/>
      <c r="N5" s="193" t="s">
        <v>77</v>
      </c>
      <c r="O5" s="189"/>
      <c r="P5" s="680"/>
      <c r="Q5" s="680"/>
      <c r="R5" s="680"/>
      <c r="S5" s="680"/>
      <c r="T5" s="680"/>
      <c r="U5" s="194"/>
      <c r="V5" s="192"/>
    </row>
    <row r="6" spans="1:22" ht="18.75" customHeight="1">
      <c r="A6" s="673"/>
      <c r="B6" s="674"/>
      <c r="C6" s="675"/>
      <c r="D6" s="190"/>
      <c r="E6" s="190"/>
      <c r="F6" s="190"/>
      <c r="G6" s="193"/>
      <c r="H6" s="190"/>
      <c r="I6" s="681"/>
      <c r="J6" s="681"/>
      <c r="K6" s="681"/>
      <c r="L6" s="681"/>
      <c r="M6" s="681"/>
      <c r="N6" s="193"/>
      <c r="O6" s="195"/>
      <c r="P6" s="681"/>
      <c r="Q6" s="681"/>
      <c r="R6" s="681"/>
      <c r="S6" s="681"/>
      <c r="T6" s="681"/>
      <c r="U6" s="196"/>
      <c r="V6" s="192"/>
    </row>
    <row r="7" spans="1:22" ht="15" customHeight="1">
      <c r="A7" s="673"/>
      <c r="B7" s="674"/>
      <c r="C7" s="675"/>
      <c r="D7" s="190"/>
      <c r="E7" s="190"/>
      <c r="F7" s="190"/>
      <c r="G7" s="190"/>
      <c r="H7" s="190"/>
      <c r="I7" s="190"/>
      <c r="J7" s="190"/>
      <c r="K7" s="190"/>
      <c r="L7" s="190"/>
      <c r="M7" s="190"/>
      <c r="N7" s="197"/>
      <c r="O7" s="195"/>
      <c r="P7" s="189"/>
      <c r="Q7" s="196"/>
      <c r="R7" s="196"/>
      <c r="S7" s="196"/>
      <c r="T7" s="196"/>
      <c r="U7" s="196"/>
      <c r="V7" s="192"/>
    </row>
    <row r="8" spans="1:22" ht="15" customHeight="1">
      <c r="A8" s="673"/>
      <c r="B8" s="674"/>
      <c r="C8" s="675"/>
      <c r="D8" s="191" t="s">
        <v>78</v>
      </c>
      <c r="E8" s="190"/>
      <c r="F8" s="682"/>
      <c r="G8" s="682"/>
      <c r="H8" s="682"/>
      <c r="I8" s="682"/>
      <c r="J8" s="682"/>
      <c r="K8" s="189"/>
      <c r="L8" s="198" t="s">
        <v>79</v>
      </c>
      <c r="M8" s="190"/>
      <c r="N8" s="682"/>
      <c r="O8" s="682"/>
      <c r="P8" s="682"/>
      <c r="Q8" s="682"/>
      <c r="R8" s="682"/>
      <c r="S8" s="196"/>
      <c r="T8" s="196"/>
      <c r="U8" s="196"/>
      <c r="V8" s="192"/>
    </row>
    <row r="9" spans="1:22" ht="15" customHeight="1">
      <c r="A9" s="673"/>
      <c r="B9" s="674"/>
      <c r="C9" s="675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89"/>
      <c r="Q9" s="196"/>
      <c r="R9" s="196"/>
      <c r="S9" s="196"/>
      <c r="T9" s="196"/>
      <c r="U9" s="196"/>
      <c r="V9" s="192"/>
    </row>
    <row r="10" spans="1:22" ht="15" customHeight="1">
      <c r="A10" s="673"/>
      <c r="B10" s="674"/>
      <c r="C10" s="675"/>
      <c r="D10" s="198" t="s">
        <v>80</v>
      </c>
      <c r="E10" s="198"/>
      <c r="F10" s="682"/>
      <c r="G10" s="682"/>
      <c r="H10" s="682"/>
      <c r="I10" s="682"/>
      <c r="J10" s="682"/>
      <c r="K10" s="682"/>
      <c r="L10" s="190"/>
      <c r="M10" s="190"/>
      <c r="N10" s="199"/>
      <c r="O10" s="190"/>
      <c r="P10" s="190"/>
      <c r="Q10" s="196"/>
      <c r="R10" s="196"/>
      <c r="S10" s="196"/>
      <c r="T10" s="196"/>
      <c r="U10" s="196"/>
      <c r="V10" s="192"/>
    </row>
    <row r="11" spans="1:22" ht="18.75" customHeight="1" thickBot="1">
      <c r="A11" s="676"/>
      <c r="B11" s="677"/>
      <c r="C11" s="678"/>
      <c r="D11" s="198" t="s">
        <v>81</v>
      </c>
      <c r="E11" s="190"/>
      <c r="F11" s="190"/>
      <c r="G11" s="190"/>
      <c r="H11" s="190"/>
      <c r="I11" s="190"/>
      <c r="J11" s="693" t="s">
        <v>82</v>
      </c>
      <c r="K11" s="693"/>
      <c r="L11" s="693"/>
      <c r="M11" s="693"/>
      <c r="N11" s="199"/>
      <c r="O11" s="199"/>
      <c r="P11" s="189"/>
      <c r="Q11" s="196"/>
      <c r="R11" s="196"/>
      <c r="S11" s="196"/>
      <c r="T11" s="196"/>
      <c r="U11" s="196"/>
      <c r="V11" s="192"/>
    </row>
    <row r="12" spans="1:22" ht="15.75" customHeight="1">
      <c r="A12" s="200"/>
      <c r="B12" s="200"/>
      <c r="C12" s="200"/>
      <c r="D12" s="189"/>
      <c r="E12" s="189"/>
      <c r="F12" s="189"/>
      <c r="G12" s="189"/>
      <c r="H12" s="189"/>
      <c r="I12" s="189"/>
      <c r="J12" s="189"/>
      <c r="K12" s="189"/>
      <c r="L12" s="189"/>
      <c r="M12" s="189"/>
      <c r="N12" s="189"/>
      <c r="O12" s="189"/>
      <c r="P12" s="189"/>
      <c r="Q12" s="196"/>
      <c r="R12" s="196"/>
      <c r="S12" s="196"/>
      <c r="T12" s="196"/>
      <c r="U12" s="196"/>
      <c r="V12" s="192"/>
    </row>
    <row r="13" spans="1:22">
      <c r="A13" s="189"/>
      <c r="B13" s="192"/>
      <c r="C13" s="189"/>
      <c r="D13" s="694" t="s">
        <v>83</v>
      </c>
      <c r="E13" s="694"/>
      <c r="F13" s="653" t="s">
        <v>84</v>
      </c>
      <c r="G13" s="654"/>
      <c r="H13" s="654"/>
      <c r="I13" s="654"/>
      <c r="J13" s="654"/>
      <c r="K13" s="654"/>
      <c r="L13" s="654"/>
      <c r="M13" s="654"/>
      <c r="N13" s="654"/>
      <c r="O13" s="654"/>
      <c r="P13" s="654"/>
      <c r="Q13" s="654"/>
      <c r="R13" s="654"/>
      <c r="S13" s="654"/>
      <c r="T13" s="654"/>
      <c r="U13" s="196"/>
      <c r="V13" s="192"/>
    </row>
    <row r="14" spans="1:22" ht="15.75" thickBot="1">
      <c r="A14" s="189"/>
      <c r="B14" s="192"/>
      <c r="C14" s="189"/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201"/>
      <c r="R14" s="201"/>
      <c r="S14" s="201"/>
      <c r="T14" s="201"/>
      <c r="U14" s="201"/>
      <c r="V14" s="192"/>
    </row>
    <row r="15" spans="1:22" s="202" customFormat="1" ht="16.5" customHeight="1" thickBot="1">
      <c r="B15" s="203"/>
      <c r="C15" s="655" t="s">
        <v>85</v>
      </c>
      <c r="D15" s="656"/>
      <c r="E15" s="656"/>
      <c r="F15" s="656"/>
      <c r="G15" s="656"/>
      <c r="H15" s="656"/>
      <c r="I15" s="656"/>
      <c r="J15" s="656"/>
      <c r="K15" s="656" t="s">
        <v>86</v>
      </c>
      <c r="L15" s="656"/>
      <c r="M15" s="656" t="s">
        <v>87</v>
      </c>
      <c r="N15" s="656"/>
      <c r="O15" s="656"/>
      <c r="P15" s="656"/>
      <c r="Q15" s="656" t="s">
        <v>5</v>
      </c>
      <c r="R15" s="656"/>
      <c r="S15" s="656" t="s">
        <v>88</v>
      </c>
      <c r="T15" s="656"/>
      <c r="U15" s="657"/>
    </row>
    <row r="16" spans="1:22" ht="22.5" customHeight="1">
      <c r="B16" s="204">
        <v>100</v>
      </c>
      <c r="C16" s="683" t="s">
        <v>89</v>
      </c>
      <c r="D16" s="684"/>
      <c r="E16" s="684"/>
      <c r="F16" s="684"/>
      <c r="G16" s="684"/>
      <c r="H16" s="684"/>
      <c r="I16" s="684"/>
      <c r="J16" s="684"/>
      <c r="K16" s="685">
        <v>880</v>
      </c>
      <c r="L16" s="685"/>
      <c r="M16" s="686">
        <f>'Cde conso. 1 à 100'!F14</f>
        <v>8.1</v>
      </c>
      <c r="N16" s="686"/>
      <c r="O16" s="687">
        <f>IF(M16=0,"",(M16*1000/K16))</f>
        <v>9.204545454545455</v>
      </c>
      <c r="P16" s="687"/>
      <c r="Q16" s="688">
        <f>'Cde conso. 1 à 100'!FN14+'Cde conso 101 à 200'!FN14</f>
        <v>13</v>
      </c>
      <c r="R16" s="689"/>
      <c r="S16" s="690">
        <f>IF(Q16=0,"",(Q16*M16))</f>
        <v>105.3</v>
      </c>
      <c r="T16" s="691"/>
      <c r="U16" s="692"/>
      <c r="V16" s="205"/>
    </row>
    <row r="17" spans="2:22" ht="22.5" customHeight="1">
      <c r="B17" s="206">
        <v>110</v>
      </c>
      <c r="C17" s="575" t="s">
        <v>90</v>
      </c>
      <c r="D17" s="645"/>
      <c r="E17" s="645"/>
      <c r="F17" s="645"/>
      <c r="G17" s="645"/>
      <c r="H17" s="645"/>
      <c r="I17" s="645"/>
      <c r="J17" s="645"/>
      <c r="K17" s="576">
        <v>1080</v>
      </c>
      <c r="L17" s="576"/>
      <c r="M17" s="535">
        <f>'Cde conso. 1 à 100'!F15</f>
        <v>11.9</v>
      </c>
      <c r="N17" s="536"/>
      <c r="O17" s="665">
        <f t="shared" ref="O17:O52" si="0">IF(M17=0,"",(M17*1000/K17))</f>
        <v>11.018518518518519</v>
      </c>
      <c r="P17" s="665"/>
      <c r="Q17" s="580">
        <f>'Cde conso. 1 à 100'!FN15+'Cde conso 101 à 200'!FN15</f>
        <v>28</v>
      </c>
      <c r="R17" s="580"/>
      <c r="S17" s="666">
        <f t="shared" ref="S17:S52" si="1">IF(Q17=0,"",(Q17*M17))</f>
        <v>333.2</v>
      </c>
      <c r="T17" s="667"/>
      <c r="U17" s="668"/>
      <c r="V17" s="205"/>
    </row>
    <row r="18" spans="2:22" ht="22.5" customHeight="1">
      <c r="B18" s="207">
        <v>120</v>
      </c>
      <c r="C18" s="590" t="s">
        <v>91</v>
      </c>
      <c r="D18" s="628"/>
      <c r="E18" s="628"/>
      <c r="F18" s="628"/>
      <c r="G18" s="628"/>
      <c r="H18" s="628"/>
      <c r="I18" s="628"/>
      <c r="J18" s="628"/>
      <c r="K18" s="582">
        <v>1080</v>
      </c>
      <c r="L18" s="582"/>
      <c r="M18" s="658">
        <f>'Cde conso. 1 à 100'!F16</f>
        <v>11.9</v>
      </c>
      <c r="N18" s="659"/>
      <c r="O18" s="660">
        <f t="shared" si="0"/>
        <v>11.018518518518519</v>
      </c>
      <c r="P18" s="660"/>
      <c r="Q18" s="661">
        <f>'Cde conso. 1 à 100'!FN16+'Cde conso 101 à 200'!FN16</f>
        <v>17</v>
      </c>
      <c r="R18" s="661"/>
      <c r="S18" s="662">
        <f t="shared" si="1"/>
        <v>202.3</v>
      </c>
      <c r="T18" s="663"/>
      <c r="U18" s="664"/>
      <c r="V18" s="205"/>
    </row>
    <row r="19" spans="2:22" ht="22.5" customHeight="1">
      <c r="B19" s="206">
        <v>130</v>
      </c>
      <c r="C19" s="575" t="s">
        <v>114</v>
      </c>
      <c r="D19" s="645"/>
      <c r="E19" s="645"/>
      <c r="F19" s="645"/>
      <c r="G19" s="645"/>
      <c r="H19" s="645"/>
      <c r="I19" s="645"/>
      <c r="J19" s="645"/>
      <c r="K19" s="646">
        <v>900</v>
      </c>
      <c r="L19" s="646"/>
      <c r="M19" s="647">
        <f>'Cde conso. 1 à 100'!F17</f>
        <v>9.8000000000000007</v>
      </c>
      <c r="N19" s="648"/>
      <c r="O19" s="649">
        <f t="shared" si="0"/>
        <v>10.888888888888889</v>
      </c>
      <c r="P19" s="649"/>
      <c r="Q19" s="580">
        <f>'Cde conso. 1 à 100'!FN17+'Cde conso 101 à 200'!FN17</f>
        <v>8</v>
      </c>
      <c r="R19" s="580"/>
      <c r="S19" s="650">
        <f t="shared" si="1"/>
        <v>78.400000000000006</v>
      </c>
      <c r="T19" s="651"/>
      <c r="U19" s="652"/>
      <c r="V19" s="205"/>
    </row>
    <row r="20" spans="2:22" ht="22.5" customHeight="1">
      <c r="B20" s="208">
        <v>200</v>
      </c>
      <c r="C20" s="600" t="s">
        <v>92</v>
      </c>
      <c r="D20" s="637"/>
      <c r="E20" s="637"/>
      <c r="F20" s="637"/>
      <c r="G20" s="637"/>
      <c r="H20" s="637"/>
      <c r="I20" s="637"/>
      <c r="J20" s="637"/>
      <c r="K20" s="638">
        <v>660</v>
      </c>
      <c r="L20" s="638"/>
      <c r="M20" s="639">
        <f>'Cde conso. 1 à 100'!F18</f>
        <v>10.199999999999999</v>
      </c>
      <c r="N20" s="640"/>
      <c r="O20" s="641">
        <f t="shared" si="0"/>
        <v>15.454545454545455</v>
      </c>
      <c r="P20" s="641"/>
      <c r="Q20" s="605">
        <f>'Cde conso. 1 à 100'!FN18+'Cde conso 101 à 200'!FN18</f>
        <v>10</v>
      </c>
      <c r="R20" s="605"/>
      <c r="S20" s="642">
        <f t="shared" si="1"/>
        <v>102</v>
      </c>
      <c r="T20" s="643"/>
      <c r="U20" s="644"/>
      <c r="V20" s="205"/>
    </row>
    <row r="21" spans="2:22" ht="22.5" customHeight="1">
      <c r="B21" s="209">
        <v>210</v>
      </c>
      <c r="C21" s="591" t="s">
        <v>93</v>
      </c>
      <c r="D21" s="591"/>
      <c r="E21" s="591"/>
      <c r="F21" s="591"/>
      <c r="G21" s="591"/>
      <c r="H21" s="591"/>
      <c r="I21" s="591"/>
      <c r="J21" s="591"/>
      <c r="K21" s="633">
        <v>660</v>
      </c>
      <c r="L21" s="634"/>
      <c r="M21" s="593">
        <f>'Cde conso. 1 à 100'!F19</f>
        <v>10.3</v>
      </c>
      <c r="N21" s="594"/>
      <c r="O21" s="595">
        <f t="shared" si="0"/>
        <v>15.606060606060606</v>
      </c>
      <c r="P21" s="595"/>
      <c r="Q21" s="635">
        <f>'Cde conso. 1 à 100'!FN19+'Cde conso 101 à 200'!FN19</f>
        <v>6</v>
      </c>
      <c r="R21" s="636"/>
      <c r="S21" s="597">
        <f t="shared" si="1"/>
        <v>61.800000000000004</v>
      </c>
      <c r="T21" s="598"/>
      <c r="U21" s="599"/>
      <c r="V21" s="205"/>
    </row>
    <row r="22" spans="2:22" ht="22.5" customHeight="1">
      <c r="B22" s="207">
        <v>220</v>
      </c>
      <c r="C22" s="590" t="s">
        <v>94</v>
      </c>
      <c r="D22" s="590"/>
      <c r="E22" s="590"/>
      <c r="F22" s="590"/>
      <c r="G22" s="590"/>
      <c r="H22" s="590"/>
      <c r="I22" s="590"/>
      <c r="J22" s="590"/>
      <c r="K22" s="631">
        <v>660</v>
      </c>
      <c r="L22" s="632"/>
      <c r="M22" s="583">
        <f>'Cde conso. 1 à 100'!F20</f>
        <v>11.3</v>
      </c>
      <c r="N22" s="584"/>
      <c r="O22" s="585">
        <f t="shared" si="0"/>
        <v>17.121212121212121</v>
      </c>
      <c r="P22" s="585"/>
      <c r="Q22" s="586">
        <f>'Cde conso. 1 à 100'!FN20+'Cde conso 101 à 200'!FN20</f>
        <v>7</v>
      </c>
      <c r="R22" s="586"/>
      <c r="S22" s="587">
        <f t="shared" si="1"/>
        <v>79.100000000000009</v>
      </c>
      <c r="T22" s="588"/>
      <c r="U22" s="589"/>
      <c r="V22" s="205"/>
    </row>
    <row r="23" spans="2:22" ht="22.5" customHeight="1">
      <c r="B23" s="206">
        <v>230</v>
      </c>
      <c r="C23" s="575" t="s">
        <v>95</v>
      </c>
      <c r="D23" s="575"/>
      <c r="E23" s="575"/>
      <c r="F23" s="575"/>
      <c r="G23" s="575"/>
      <c r="H23" s="575"/>
      <c r="I23" s="575"/>
      <c r="J23" s="575"/>
      <c r="K23" s="629">
        <v>685</v>
      </c>
      <c r="L23" s="630"/>
      <c r="M23" s="535">
        <f>'Cde conso. 1 à 100'!F21</f>
        <v>12.2</v>
      </c>
      <c r="N23" s="536"/>
      <c r="O23" s="579">
        <f t="shared" si="0"/>
        <v>17.810218978102188</v>
      </c>
      <c r="P23" s="579"/>
      <c r="Q23" s="580">
        <f>'Cde conso. 1 à 100'!FN21+'Cde conso 101 à 200'!FN21</f>
        <v>8</v>
      </c>
      <c r="R23" s="580"/>
      <c r="S23" s="541">
        <f t="shared" si="1"/>
        <v>97.6</v>
      </c>
      <c r="T23" s="542"/>
      <c r="U23" s="543"/>
      <c r="V23" s="205"/>
    </row>
    <row r="24" spans="2:22" ht="22.5" customHeight="1">
      <c r="B24" s="207">
        <v>240</v>
      </c>
      <c r="C24" s="590" t="s">
        <v>96</v>
      </c>
      <c r="D24" s="628"/>
      <c r="E24" s="628"/>
      <c r="F24" s="628"/>
      <c r="G24" s="628"/>
      <c r="H24" s="628"/>
      <c r="I24" s="628"/>
      <c r="J24" s="628"/>
      <c r="K24" s="582">
        <v>920</v>
      </c>
      <c r="L24" s="582"/>
      <c r="M24" s="583">
        <f>'Cde conso. 1 à 100'!F22</f>
        <v>11</v>
      </c>
      <c r="N24" s="584"/>
      <c r="O24" s="585">
        <f t="shared" si="0"/>
        <v>11.956521739130435</v>
      </c>
      <c r="P24" s="585"/>
      <c r="Q24" s="586">
        <f>'Cde conso. 1 à 100'!FN22+'Cde conso 101 à 200'!FN22</f>
        <v>12</v>
      </c>
      <c r="R24" s="586"/>
      <c r="S24" s="587">
        <f t="shared" si="1"/>
        <v>132</v>
      </c>
      <c r="T24" s="588"/>
      <c r="U24" s="589"/>
      <c r="V24" s="205"/>
    </row>
    <row r="25" spans="2:22" ht="22.5" customHeight="1">
      <c r="B25" s="210">
        <v>250</v>
      </c>
      <c r="C25" s="618" t="s">
        <v>97</v>
      </c>
      <c r="D25" s="618"/>
      <c r="E25" s="618"/>
      <c r="F25" s="618"/>
      <c r="G25" s="618"/>
      <c r="H25" s="618"/>
      <c r="I25" s="618"/>
      <c r="J25" s="618"/>
      <c r="K25" s="619">
        <v>600</v>
      </c>
      <c r="L25" s="620"/>
      <c r="M25" s="621">
        <f>'Cde conso. 1 à 100'!F23</f>
        <v>8.4</v>
      </c>
      <c r="N25" s="622"/>
      <c r="O25" s="623">
        <f t="shared" si="0"/>
        <v>14</v>
      </c>
      <c r="P25" s="623"/>
      <c r="Q25" s="624">
        <f>'Cde conso. 1 à 100'!FN23+'Cde conso 101 à 200'!FN23</f>
        <v>2</v>
      </c>
      <c r="R25" s="624"/>
      <c r="S25" s="625">
        <f t="shared" si="1"/>
        <v>16.8</v>
      </c>
      <c r="T25" s="626"/>
      <c r="U25" s="627"/>
      <c r="V25" s="205"/>
    </row>
    <row r="26" spans="2:22" ht="22.5" customHeight="1">
      <c r="B26" s="211">
        <v>305</v>
      </c>
      <c r="C26" s="609" t="s">
        <v>116</v>
      </c>
      <c r="D26" s="609"/>
      <c r="E26" s="609"/>
      <c r="F26" s="609"/>
      <c r="G26" s="609"/>
      <c r="H26" s="609"/>
      <c r="I26" s="609"/>
      <c r="J26" s="609"/>
      <c r="K26" s="610">
        <v>660</v>
      </c>
      <c r="L26" s="610"/>
      <c r="M26" s="611">
        <f>'Cde conso. 1 à 100'!F24</f>
        <v>8.6</v>
      </c>
      <c r="N26" s="612"/>
      <c r="O26" s="613">
        <f t="shared" si="0"/>
        <v>13.030303030303031</v>
      </c>
      <c r="P26" s="613"/>
      <c r="Q26" s="614">
        <f>'Cde conso. 1 à 100'!FN24+'Cde conso 101 à 200'!FN24</f>
        <v>6</v>
      </c>
      <c r="R26" s="614"/>
      <c r="S26" s="615">
        <f t="shared" si="1"/>
        <v>51.599999999999994</v>
      </c>
      <c r="T26" s="616"/>
      <c r="U26" s="617"/>
      <c r="V26" s="205"/>
    </row>
    <row r="27" spans="2:22" ht="22.5" customHeight="1">
      <c r="B27" s="206">
        <v>310</v>
      </c>
      <c r="C27" s="575" t="s">
        <v>98</v>
      </c>
      <c r="D27" s="575"/>
      <c r="E27" s="575"/>
      <c r="F27" s="575"/>
      <c r="G27" s="575"/>
      <c r="H27" s="575"/>
      <c r="I27" s="575"/>
      <c r="J27" s="575"/>
      <c r="K27" s="576">
        <v>740</v>
      </c>
      <c r="L27" s="576"/>
      <c r="M27" s="535">
        <f>'Cde conso. 1 à 100'!F25</f>
        <v>10.199999999999999</v>
      </c>
      <c r="N27" s="536"/>
      <c r="O27" s="579">
        <f t="shared" si="0"/>
        <v>13.783783783783784</v>
      </c>
      <c r="P27" s="579"/>
      <c r="Q27" s="580">
        <f>'Cde conso. 1 à 100'!FN25+'Cde conso 101 à 200'!FN25</f>
        <v>7</v>
      </c>
      <c r="R27" s="580"/>
      <c r="S27" s="541">
        <f t="shared" si="1"/>
        <v>71.399999999999991</v>
      </c>
      <c r="T27" s="542"/>
      <c r="U27" s="543"/>
      <c r="V27" s="205"/>
    </row>
    <row r="28" spans="2:22" ht="22.5" customHeight="1">
      <c r="B28" s="207">
        <v>320</v>
      </c>
      <c r="C28" s="590" t="s">
        <v>99</v>
      </c>
      <c r="D28" s="590"/>
      <c r="E28" s="590"/>
      <c r="F28" s="590"/>
      <c r="G28" s="590"/>
      <c r="H28" s="590"/>
      <c r="I28" s="590"/>
      <c r="J28" s="590"/>
      <c r="K28" s="582">
        <v>660</v>
      </c>
      <c r="L28" s="582"/>
      <c r="M28" s="583">
        <f>'Cde conso. 1 à 100'!F26</f>
        <v>9.4</v>
      </c>
      <c r="N28" s="584"/>
      <c r="O28" s="585">
        <f t="shared" si="0"/>
        <v>14.242424242424242</v>
      </c>
      <c r="P28" s="585"/>
      <c r="Q28" s="586">
        <f>'Cde conso. 1 à 100'!FN26+'Cde conso 101 à 200'!FN26</f>
        <v>8</v>
      </c>
      <c r="R28" s="586"/>
      <c r="S28" s="587">
        <f t="shared" si="1"/>
        <v>75.2</v>
      </c>
      <c r="T28" s="588"/>
      <c r="U28" s="589"/>
      <c r="V28" s="205"/>
    </row>
    <row r="29" spans="2:22" ht="22.5" customHeight="1">
      <c r="B29" s="206">
        <v>405</v>
      </c>
      <c r="C29" s="575" t="s">
        <v>100</v>
      </c>
      <c r="D29" s="575"/>
      <c r="E29" s="575"/>
      <c r="F29" s="575"/>
      <c r="G29" s="575"/>
      <c r="H29" s="575"/>
      <c r="I29" s="575"/>
      <c r="J29" s="575"/>
      <c r="K29" s="576">
        <v>575</v>
      </c>
      <c r="L29" s="576"/>
      <c r="M29" s="535">
        <f>'Cde conso. 1 à 100'!F27</f>
        <v>10.1</v>
      </c>
      <c r="N29" s="536"/>
      <c r="O29" s="579">
        <f t="shared" si="0"/>
        <v>17.565217391304348</v>
      </c>
      <c r="P29" s="579"/>
      <c r="Q29" s="580">
        <f>'Cde conso. 1 à 100'!FN27+'Cde conso 101 à 200'!FN27</f>
        <v>4</v>
      </c>
      <c r="R29" s="580"/>
      <c r="S29" s="541">
        <f t="shared" si="1"/>
        <v>40.4</v>
      </c>
      <c r="T29" s="542"/>
      <c r="U29" s="543"/>
      <c r="V29" s="205"/>
    </row>
    <row r="30" spans="2:22" s="224" customFormat="1" ht="22.5" customHeight="1">
      <c r="B30" s="208">
        <v>415</v>
      </c>
      <c r="C30" s="600" t="s">
        <v>115</v>
      </c>
      <c r="D30" s="600"/>
      <c r="E30" s="600"/>
      <c r="F30" s="600"/>
      <c r="G30" s="600"/>
      <c r="H30" s="600"/>
      <c r="I30" s="600"/>
      <c r="J30" s="600"/>
      <c r="K30" s="601">
        <v>990</v>
      </c>
      <c r="L30" s="601"/>
      <c r="M30" s="602">
        <f>'Cde conso. 1 à 100'!F28</f>
        <v>10.199999999999999</v>
      </c>
      <c r="N30" s="603"/>
      <c r="O30" s="604">
        <f t="shared" si="0"/>
        <v>10.303030303030303</v>
      </c>
      <c r="P30" s="604"/>
      <c r="Q30" s="605">
        <f>'Cde conso. 1 à 100'!FN28+'Cde conso 101 à 200'!FN28</f>
        <v>9</v>
      </c>
      <c r="R30" s="605"/>
      <c r="S30" s="606">
        <f t="shared" si="1"/>
        <v>91.8</v>
      </c>
      <c r="T30" s="607"/>
      <c r="U30" s="608"/>
    </row>
    <row r="31" spans="2:22" ht="22.5" customHeight="1">
      <c r="B31" s="209">
        <v>420</v>
      </c>
      <c r="C31" s="591" t="s">
        <v>101</v>
      </c>
      <c r="D31" s="591"/>
      <c r="E31" s="591"/>
      <c r="F31" s="591"/>
      <c r="G31" s="591"/>
      <c r="H31" s="591"/>
      <c r="I31" s="591"/>
      <c r="J31" s="591"/>
      <c r="K31" s="592">
        <v>850</v>
      </c>
      <c r="L31" s="592"/>
      <c r="M31" s="593">
        <f>'Cde conso. 1 à 100'!F29</f>
        <v>11.5</v>
      </c>
      <c r="N31" s="594"/>
      <c r="O31" s="595">
        <f t="shared" si="0"/>
        <v>13.529411764705882</v>
      </c>
      <c r="P31" s="595"/>
      <c r="Q31" s="596">
        <f>'Cde conso. 1 à 100'!FN29+'Cde conso 101 à 200'!FN29</f>
        <v>4</v>
      </c>
      <c r="R31" s="596"/>
      <c r="S31" s="597">
        <f t="shared" si="1"/>
        <v>46</v>
      </c>
      <c r="T31" s="598"/>
      <c r="U31" s="599"/>
      <c r="V31" s="205"/>
    </row>
    <row r="32" spans="2:22" ht="22.5" customHeight="1">
      <c r="B32" s="207">
        <v>430</v>
      </c>
      <c r="C32" s="590" t="s">
        <v>102</v>
      </c>
      <c r="D32" s="590"/>
      <c r="E32" s="590"/>
      <c r="F32" s="590"/>
      <c r="G32" s="590"/>
      <c r="H32" s="590"/>
      <c r="I32" s="590"/>
      <c r="J32" s="590"/>
      <c r="K32" s="582">
        <v>900</v>
      </c>
      <c r="L32" s="582"/>
      <c r="M32" s="583">
        <f>'Cde conso. 1 à 100'!F30</f>
        <v>12</v>
      </c>
      <c r="N32" s="584"/>
      <c r="O32" s="585">
        <f t="shared" si="0"/>
        <v>13.333333333333334</v>
      </c>
      <c r="P32" s="585"/>
      <c r="Q32" s="586">
        <f>'Cde conso. 1 à 100'!FN30+'Cde conso 101 à 200'!FN30</f>
        <v>16</v>
      </c>
      <c r="R32" s="586"/>
      <c r="S32" s="587">
        <f t="shared" si="1"/>
        <v>192</v>
      </c>
      <c r="T32" s="588"/>
      <c r="U32" s="589"/>
      <c r="V32" s="205"/>
    </row>
    <row r="33" spans="2:22" ht="22.5" customHeight="1">
      <c r="B33" s="206">
        <v>500</v>
      </c>
      <c r="C33" s="575" t="s">
        <v>103</v>
      </c>
      <c r="D33" s="575"/>
      <c r="E33" s="575"/>
      <c r="F33" s="575"/>
      <c r="G33" s="575"/>
      <c r="H33" s="575"/>
      <c r="I33" s="575"/>
      <c r="J33" s="575"/>
      <c r="K33" s="576">
        <v>880</v>
      </c>
      <c r="L33" s="576"/>
      <c r="M33" s="535">
        <f>'Cde conso. 1 à 100'!F31</f>
        <v>9.8000000000000007</v>
      </c>
      <c r="N33" s="536"/>
      <c r="O33" s="579">
        <f t="shared" si="0"/>
        <v>11.136363636363637</v>
      </c>
      <c r="P33" s="579"/>
      <c r="Q33" s="580">
        <f>'Cde conso. 1 à 100'!FN31+'Cde conso 101 à 200'!FN31</f>
        <v>1</v>
      </c>
      <c r="R33" s="580"/>
      <c r="S33" s="541">
        <f t="shared" si="1"/>
        <v>9.8000000000000007</v>
      </c>
      <c r="T33" s="542"/>
      <c r="U33" s="543"/>
      <c r="V33" s="205"/>
    </row>
    <row r="34" spans="2:22" ht="22.5" customHeight="1">
      <c r="B34" s="207">
        <v>510</v>
      </c>
      <c r="C34" s="590" t="s">
        <v>104</v>
      </c>
      <c r="D34" s="590"/>
      <c r="E34" s="590"/>
      <c r="F34" s="590"/>
      <c r="G34" s="590"/>
      <c r="H34" s="590"/>
      <c r="I34" s="590"/>
      <c r="J34" s="590"/>
      <c r="K34" s="582">
        <v>575</v>
      </c>
      <c r="L34" s="582"/>
      <c r="M34" s="583">
        <f>'Cde conso. 1 à 100'!F32</f>
        <v>11.5</v>
      </c>
      <c r="N34" s="584"/>
      <c r="O34" s="585">
        <f t="shared" si="0"/>
        <v>20</v>
      </c>
      <c r="P34" s="585"/>
      <c r="Q34" s="586">
        <f>'Cde conso. 1 à 100'!FN32+'Cde conso 101 à 200'!FN32</f>
        <v>19</v>
      </c>
      <c r="R34" s="586"/>
      <c r="S34" s="587">
        <f t="shared" si="1"/>
        <v>218.5</v>
      </c>
      <c r="T34" s="588"/>
      <c r="U34" s="589"/>
      <c r="V34" s="205"/>
    </row>
    <row r="35" spans="2:22" ht="22.5" customHeight="1">
      <c r="B35" s="206">
        <v>520</v>
      </c>
      <c r="C35" s="575" t="s">
        <v>105</v>
      </c>
      <c r="D35" s="575"/>
      <c r="E35" s="575"/>
      <c r="F35" s="575"/>
      <c r="G35" s="575"/>
      <c r="H35" s="575"/>
      <c r="I35" s="575"/>
      <c r="J35" s="575"/>
      <c r="K35" s="576">
        <v>620</v>
      </c>
      <c r="L35" s="576"/>
      <c r="M35" s="535">
        <f>'Cde conso. 1 à 100'!F33</f>
        <v>10.8</v>
      </c>
      <c r="N35" s="536"/>
      <c r="O35" s="579">
        <f t="shared" si="0"/>
        <v>17.419354838709676</v>
      </c>
      <c r="P35" s="579"/>
      <c r="Q35" s="580">
        <f>'Cde conso. 1 à 100'!FN33+'Cde conso 101 à 200'!FN33</f>
        <v>1</v>
      </c>
      <c r="R35" s="580"/>
      <c r="S35" s="541">
        <f t="shared" si="1"/>
        <v>10.8</v>
      </c>
      <c r="T35" s="542"/>
      <c r="U35" s="543"/>
      <c r="V35" s="205"/>
    </row>
    <row r="36" spans="2:22" ht="22.5" customHeight="1">
      <c r="B36" s="207">
        <v>525</v>
      </c>
      <c r="C36" s="581" t="s">
        <v>117</v>
      </c>
      <c r="D36" s="581"/>
      <c r="E36" s="581"/>
      <c r="F36" s="581"/>
      <c r="G36" s="581"/>
      <c r="H36" s="581"/>
      <c r="I36" s="581"/>
      <c r="J36" s="581"/>
      <c r="K36" s="582">
        <v>670</v>
      </c>
      <c r="L36" s="582"/>
      <c r="M36" s="583">
        <f>'Cde conso. 1 à 100'!F34</f>
        <v>10.6</v>
      </c>
      <c r="N36" s="584"/>
      <c r="O36" s="585">
        <f t="shared" ref="O36" si="2">IF(M36=0,"",(M36*1000/K36))</f>
        <v>15.82089552238806</v>
      </c>
      <c r="P36" s="585"/>
      <c r="Q36" s="586">
        <f>'Cde conso. 1 à 100'!FN34+'Cde conso 101 à 200'!FN34</f>
        <v>2</v>
      </c>
      <c r="R36" s="586"/>
      <c r="S36" s="587">
        <f t="shared" ref="S36" si="3">IF(Q36=0,"",(Q36*M36))</f>
        <v>21.2</v>
      </c>
      <c r="T36" s="588"/>
      <c r="U36" s="589"/>
      <c r="V36" s="205"/>
    </row>
    <row r="37" spans="2:22" ht="22.5" customHeight="1">
      <c r="B37" s="206">
        <v>530</v>
      </c>
      <c r="C37" s="575" t="s">
        <v>106</v>
      </c>
      <c r="D37" s="575"/>
      <c r="E37" s="575"/>
      <c r="F37" s="575"/>
      <c r="G37" s="575"/>
      <c r="H37" s="575"/>
      <c r="I37" s="575"/>
      <c r="J37" s="575"/>
      <c r="K37" s="576">
        <v>425</v>
      </c>
      <c r="L37" s="576"/>
      <c r="M37" s="533">
        <f>'Cde conso. 1 à 100'!F35</f>
        <v>8.9</v>
      </c>
      <c r="N37" s="534"/>
      <c r="O37" s="577">
        <f t="shared" si="0"/>
        <v>20.941176470588236</v>
      </c>
      <c r="P37" s="577"/>
      <c r="Q37" s="578">
        <f>'Cde conso. 1 à 100'!FN35+'Cde conso 101 à 200'!FN35</f>
        <v>13</v>
      </c>
      <c r="R37" s="578"/>
      <c r="S37" s="501">
        <f t="shared" si="1"/>
        <v>115.7</v>
      </c>
      <c r="T37" s="502"/>
      <c r="U37" s="503"/>
      <c r="V37" s="205"/>
    </row>
    <row r="38" spans="2:22" ht="22.5" customHeight="1">
      <c r="B38" s="207">
        <v>590</v>
      </c>
      <c r="C38" s="581" t="s">
        <v>118</v>
      </c>
      <c r="D38" s="581"/>
      <c r="E38" s="581"/>
      <c r="F38" s="581"/>
      <c r="G38" s="581"/>
      <c r="H38" s="581"/>
      <c r="I38" s="581"/>
      <c r="J38" s="581"/>
      <c r="K38" s="582">
        <v>585</v>
      </c>
      <c r="L38" s="582"/>
      <c r="M38" s="583">
        <f>'Cde conso. 1 à 100'!F36</f>
        <v>12</v>
      </c>
      <c r="N38" s="584"/>
      <c r="O38" s="585">
        <f t="shared" si="0"/>
        <v>20.512820512820515</v>
      </c>
      <c r="P38" s="585"/>
      <c r="Q38" s="586">
        <f>'Cde conso. 1 à 100'!FN36+'Cde conso 101 à 200'!FN36</f>
        <v>3</v>
      </c>
      <c r="R38" s="586"/>
      <c r="S38" s="587">
        <f t="shared" si="1"/>
        <v>36</v>
      </c>
      <c r="T38" s="588"/>
      <c r="U38" s="589"/>
      <c r="V38" s="205"/>
    </row>
    <row r="39" spans="2:22" ht="22.5" customHeight="1" thickBot="1">
      <c r="B39" s="212">
        <v>600</v>
      </c>
      <c r="C39" s="565" t="s">
        <v>107</v>
      </c>
      <c r="D39" s="565"/>
      <c r="E39" s="565"/>
      <c r="F39" s="565"/>
      <c r="G39" s="565"/>
      <c r="H39" s="565"/>
      <c r="I39" s="565"/>
      <c r="J39" s="565"/>
      <c r="K39" s="566">
        <v>260</v>
      </c>
      <c r="L39" s="567"/>
      <c r="M39" s="568">
        <f>'Cde conso. 1 à 100'!F37</f>
        <v>10.9</v>
      </c>
      <c r="N39" s="569"/>
      <c r="O39" s="570">
        <f t="shared" si="0"/>
        <v>41.92307692307692</v>
      </c>
      <c r="P39" s="570"/>
      <c r="Q39" s="571">
        <f>'Cde conso. 1 à 100'!FN37+'Cde conso 101 à 200'!FN37</f>
        <v>4</v>
      </c>
      <c r="R39" s="571"/>
      <c r="S39" s="572">
        <f t="shared" si="1"/>
        <v>43.6</v>
      </c>
      <c r="T39" s="573"/>
      <c r="U39" s="574"/>
      <c r="V39" s="205"/>
    </row>
    <row r="40" spans="2:22" ht="26.25" customHeight="1">
      <c r="C40" s="562"/>
      <c r="D40" s="562"/>
      <c r="E40" s="562"/>
      <c r="F40" s="562"/>
      <c r="G40" s="562"/>
      <c r="H40" s="562"/>
      <c r="I40" s="562"/>
      <c r="J40" s="562"/>
      <c r="K40" s="563"/>
      <c r="L40" s="563"/>
      <c r="M40" s="564"/>
      <c r="N40" s="564"/>
      <c r="O40" s="559"/>
      <c r="P40" s="559"/>
      <c r="Q40" s="560"/>
      <c r="R40" s="560"/>
      <c r="S40" s="561" t="str">
        <f t="shared" si="1"/>
        <v/>
      </c>
      <c r="T40" s="561"/>
      <c r="U40" s="561"/>
      <c r="V40" s="205"/>
    </row>
    <row r="41" spans="2:22" ht="26.25" customHeight="1" thickBot="1">
      <c r="B41" s="213"/>
      <c r="C41" s="556"/>
      <c r="D41" s="556"/>
      <c r="E41" s="556"/>
      <c r="F41" s="556"/>
      <c r="G41" s="556"/>
      <c r="H41" s="556"/>
      <c r="I41" s="556"/>
      <c r="J41" s="556"/>
      <c r="K41" s="557"/>
      <c r="L41" s="557"/>
      <c r="M41" s="558"/>
      <c r="N41" s="558"/>
      <c r="O41" s="559"/>
      <c r="P41" s="559"/>
      <c r="Q41" s="560"/>
      <c r="R41" s="560"/>
      <c r="S41" s="561" t="str">
        <f t="shared" si="1"/>
        <v/>
      </c>
      <c r="T41" s="561"/>
      <c r="U41" s="561"/>
      <c r="V41" s="205"/>
    </row>
    <row r="42" spans="2:22" ht="22.5" customHeight="1">
      <c r="B42" s="329">
        <f>'Cde conso. 1 à 100'!D40</f>
        <v>140</v>
      </c>
      <c r="C42" s="545" t="str">
        <f>'Cde conso. 1 à 100'!E40</f>
        <v>Madeleines Ecrin</v>
      </c>
      <c r="D42" s="545"/>
      <c r="E42" s="545"/>
      <c r="F42" s="545"/>
      <c r="G42" s="545"/>
      <c r="H42" s="545"/>
      <c r="I42" s="545"/>
      <c r="J42" s="545"/>
      <c r="K42" s="546">
        <v>480</v>
      </c>
      <c r="L42" s="546"/>
      <c r="M42" s="547">
        <f>'Cde conso. 1 à 100'!F40</f>
        <v>10.199999999999999</v>
      </c>
      <c r="N42" s="548"/>
      <c r="O42" s="549">
        <f t="shared" si="0"/>
        <v>21.25</v>
      </c>
      <c r="P42" s="550"/>
      <c r="Q42" s="551">
        <f>'Cde conso. 1 à 100'!FN40+'Cde conso 101 à 200'!FN40</f>
        <v>5</v>
      </c>
      <c r="R42" s="552"/>
      <c r="S42" s="553">
        <f t="shared" si="1"/>
        <v>51</v>
      </c>
      <c r="T42" s="554"/>
      <c r="U42" s="555"/>
      <c r="V42" s="205"/>
    </row>
    <row r="43" spans="2:22" ht="22.5" customHeight="1">
      <c r="B43" s="265">
        <f>'Cde conso. 1 à 100'!D41</f>
        <v>185</v>
      </c>
      <c r="C43" s="532" t="str">
        <f>'Cde conso. 1 à 100'!E41</f>
        <v>Madeleines Orange ChocoNoir</v>
      </c>
      <c r="D43" s="532"/>
      <c r="E43" s="532"/>
      <c r="F43" s="532"/>
      <c r="G43" s="532"/>
      <c r="H43" s="532"/>
      <c r="I43" s="532"/>
      <c r="J43" s="532"/>
      <c r="K43" s="528">
        <v>440</v>
      </c>
      <c r="L43" s="528"/>
      <c r="M43" s="535">
        <f>'Cde conso. 1 à 100'!F41</f>
        <v>9.6</v>
      </c>
      <c r="N43" s="536"/>
      <c r="O43" s="537">
        <f t="shared" si="0"/>
        <v>21.818181818181817</v>
      </c>
      <c r="P43" s="538"/>
      <c r="Q43" s="539">
        <f>'Cde conso. 1 à 100'!FN41+'Cde conso 101 à 200'!FN41</f>
        <v>1</v>
      </c>
      <c r="R43" s="540"/>
      <c r="S43" s="541">
        <f t="shared" si="1"/>
        <v>9.6</v>
      </c>
      <c r="T43" s="542"/>
      <c r="U43" s="543"/>
      <c r="V43" s="205"/>
    </row>
    <row r="44" spans="2:22" ht="22.5" customHeight="1">
      <c r="B44" s="330">
        <f>'Cde conso. 1 à 100'!D42</f>
        <v>260</v>
      </c>
      <c r="C44" s="544" t="str">
        <f>'Cde conso. 1 à 100'!E42</f>
        <v>ShowCoco</v>
      </c>
      <c r="D44" s="544"/>
      <c r="E44" s="544"/>
      <c r="F44" s="544"/>
      <c r="G44" s="544"/>
      <c r="H44" s="544"/>
      <c r="I44" s="544"/>
      <c r="J44" s="544"/>
      <c r="K44" s="529">
        <v>730</v>
      </c>
      <c r="L44" s="529"/>
      <c r="M44" s="530">
        <f>'Cde conso. 1 à 100'!F42</f>
        <v>12.9</v>
      </c>
      <c r="N44" s="531"/>
      <c r="O44" s="520">
        <f t="shared" ref="O44" si="4">IF(M44=0,"",(M44*1000/K44))</f>
        <v>17.671232876712327</v>
      </c>
      <c r="P44" s="521"/>
      <c r="Q44" s="522">
        <f>'Cde conso. 1 à 100'!FN42+'Cde conso 101 à 200'!FN42</f>
        <v>3</v>
      </c>
      <c r="R44" s="523"/>
      <c r="S44" s="524">
        <f t="shared" ref="S44" si="5">IF(Q44=0,"",(Q44*M44))</f>
        <v>38.700000000000003</v>
      </c>
      <c r="T44" s="525"/>
      <c r="U44" s="526"/>
      <c r="V44" s="205"/>
    </row>
    <row r="45" spans="2:22" ht="22.5" customHeight="1">
      <c r="B45" s="265">
        <f>'Cde conso. 1 à 100'!D43</f>
        <v>295</v>
      </c>
      <c r="C45" s="532" t="str">
        <f>'Cde conso. 1 à 100'!E43</f>
        <v>Moelleux Caramel</v>
      </c>
      <c r="D45" s="532"/>
      <c r="E45" s="532"/>
      <c r="F45" s="532"/>
      <c r="G45" s="532"/>
      <c r="H45" s="532"/>
      <c r="I45" s="532"/>
      <c r="J45" s="532"/>
      <c r="K45" s="528">
        <v>640</v>
      </c>
      <c r="L45" s="528"/>
      <c r="M45" s="533">
        <f>'Cde conso. 1 à 100'!F43</f>
        <v>12.2</v>
      </c>
      <c r="N45" s="534"/>
      <c r="O45" s="497">
        <f t="shared" si="0"/>
        <v>19.0625</v>
      </c>
      <c r="P45" s="498"/>
      <c r="Q45" s="499">
        <f>'Cde conso. 1 à 100'!FN43+'Cde conso 101 à 200'!FN43</f>
        <v>3</v>
      </c>
      <c r="R45" s="500"/>
      <c r="S45" s="501">
        <f t="shared" si="1"/>
        <v>36.599999999999994</v>
      </c>
      <c r="T45" s="502"/>
      <c r="U45" s="503"/>
      <c r="V45" s="205"/>
    </row>
    <row r="46" spans="2:22" ht="22.5" customHeight="1">
      <c r="B46" s="330">
        <f>'Cde conso. 1 à 100'!D44</f>
        <v>330</v>
      </c>
      <c r="C46" s="515" t="str">
        <f>'Cde conso. 1 à 100'!E44</f>
        <v>Bijou Myrtille</v>
      </c>
      <c r="D46" s="515"/>
      <c r="E46" s="515"/>
      <c r="F46" s="515"/>
      <c r="G46" s="515"/>
      <c r="H46" s="515"/>
      <c r="I46" s="515"/>
      <c r="J46" s="515"/>
      <c r="K46" s="516">
        <v>660</v>
      </c>
      <c r="L46" s="517"/>
      <c r="M46" s="530">
        <f>'Cde conso. 1 à 100'!F44</f>
        <v>8.6</v>
      </c>
      <c r="N46" s="531"/>
      <c r="O46" s="520">
        <f t="shared" si="0"/>
        <v>13.030303030303031</v>
      </c>
      <c r="P46" s="521"/>
      <c r="Q46" s="522">
        <f>'Cde conso. 1 à 100'!FN44+'Cde conso 101 à 200'!FN44</f>
        <v>4</v>
      </c>
      <c r="R46" s="523"/>
      <c r="S46" s="524">
        <f t="shared" si="1"/>
        <v>34.4</v>
      </c>
      <c r="T46" s="525"/>
      <c r="U46" s="526"/>
      <c r="V46" s="205"/>
    </row>
    <row r="47" spans="2:22" ht="22.5" customHeight="1">
      <c r="B47" s="265">
        <f>'Cde conso. 1 à 100'!D45</f>
        <v>570</v>
      </c>
      <c r="C47" s="527" t="str">
        <f>'Cde conso. 1 à 100'!E45</f>
        <v>Mini-Crêpes ChocoLait</v>
      </c>
      <c r="D47" s="527"/>
      <c r="E47" s="527"/>
      <c r="F47" s="527"/>
      <c r="G47" s="527"/>
      <c r="H47" s="527"/>
      <c r="I47" s="527"/>
      <c r="J47" s="527"/>
      <c r="K47" s="528">
        <v>370</v>
      </c>
      <c r="L47" s="528"/>
      <c r="M47" s="495">
        <f>'Cde conso. 1 à 100'!F45</f>
        <v>10.8</v>
      </c>
      <c r="N47" s="496"/>
      <c r="O47" s="497">
        <f t="shared" si="0"/>
        <v>29.189189189189189</v>
      </c>
      <c r="P47" s="498"/>
      <c r="Q47" s="499">
        <f>'Cde conso. 1 à 100'!FN45+'Cde conso 101 à 200'!FN45</f>
        <v>2</v>
      </c>
      <c r="R47" s="500"/>
      <c r="S47" s="501">
        <f t="shared" si="1"/>
        <v>21.6</v>
      </c>
      <c r="T47" s="502"/>
      <c r="U47" s="503"/>
      <c r="V47" s="205"/>
    </row>
    <row r="48" spans="2:22" ht="22.5" customHeight="1">
      <c r="B48" s="330">
        <f>'Cde conso. 1 à 100'!D46</f>
        <v>650</v>
      </c>
      <c r="C48" s="515" t="str">
        <f>'Cde conso. 1 à 100'!E46</f>
        <v>Coffret Madeleines Ecrin</v>
      </c>
      <c r="D48" s="515"/>
      <c r="E48" s="515"/>
      <c r="F48" s="515"/>
      <c r="G48" s="515"/>
      <c r="H48" s="515"/>
      <c r="I48" s="515"/>
      <c r="J48" s="515"/>
      <c r="K48" s="529">
        <v>432</v>
      </c>
      <c r="L48" s="529"/>
      <c r="M48" s="518">
        <f>'Cde conso. 1 à 100'!F46</f>
        <v>12.3</v>
      </c>
      <c r="N48" s="519"/>
      <c r="O48" s="520">
        <f t="shared" si="0"/>
        <v>28.472222222222221</v>
      </c>
      <c r="P48" s="521"/>
      <c r="Q48" s="522">
        <f>'Cde conso. 1 à 100'!FN46+'Cde conso 101 à 200'!FN46</f>
        <v>4</v>
      </c>
      <c r="R48" s="523"/>
      <c r="S48" s="524">
        <f t="shared" si="1"/>
        <v>49.2</v>
      </c>
      <c r="T48" s="525"/>
      <c r="U48" s="526"/>
      <c r="V48" s="205"/>
    </row>
    <row r="49" spans="2:22" ht="22.5" customHeight="1">
      <c r="B49" s="265">
        <f>'Cde conso. 1 à 100'!D47</f>
        <v>695</v>
      </c>
      <c r="C49" s="527" t="str">
        <f>'Cde conso. 1 à 100'!E47</f>
        <v>Coffret Brins d'Etoiles</v>
      </c>
      <c r="D49" s="527"/>
      <c r="E49" s="527"/>
      <c r="F49" s="527"/>
      <c r="G49" s="527"/>
      <c r="H49" s="527"/>
      <c r="I49" s="527"/>
      <c r="J49" s="527"/>
      <c r="K49" s="528">
        <v>275</v>
      </c>
      <c r="L49" s="528"/>
      <c r="M49" s="495">
        <f>'Cde conso. 1 à 100'!F47</f>
        <v>11.3</v>
      </c>
      <c r="N49" s="496"/>
      <c r="O49" s="497">
        <f t="shared" si="0"/>
        <v>41.090909090909093</v>
      </c>
      <c r="P49" s="498"/>
      <c r="Q49" s="499">
        <f>'Cde conso. 1 à 100'!FN47+'Cde conso 101 à 200'!FN47</f>
        <v>4</v>
      </c>
      <c r="R49" s="500"/>
      <c r="S49" s="501">
        <f t="shared" si="1"/>
        <v>45.2</v>
      </c>
      <c r="T49" s="502"/>
      <c r="U49" s="503"/>
      <c r="V49" s="205"/>
    </row>
    <row r="50" spans="2:22" ht="22.5" customHeight="1">
      <c r="B50" s="330">
        <f>'Cde conso. 1 à 100'!D48</f>
        <v>725</v>
      </c>
      <c r="C50" s="515" t="str">
        <f>'Cde conso. 1 à 100'!E48</f>
        <v>Tuiles et Palets Gourmands</v>
      </c>
      <c r="D50" s="515"/>
      <c r="E50" s="515"/>
      <c r="F50" s="515"/>
      <c r="G50" s="515"/>
      <c r="H50" s="515"/>
      <c r="I50" s="515"/>
      <c r="J50" s="515"/>
      <c r="K50" s="516">
        <v>200</v>
      </c>
      <c r="L50" s="517"/>
      <c r="M50" s="518">
        <f>'Cde conso. 1 à 100'!F48</f>
        <v>10.5</v>
      </c>
      <c r="N50" s="519"/>
      <c r="O50" s="520">
        <f t="shared" si="0"/>
        <v>52.5</v>
      </c>
      <c r="P50" s="521"/>
      <c r="Q50" s="522">
        <f>'Cde conso. 1 à 100'!FN48+'Cde conso 101 à 200'!FN48</f>
        <v>6</v>
      </c>
      <c r="R50" s="523"/>
      <c r="S50" s="524">
        <f t="shared" si="1"/>
        <v>63</v>
      </c>
      <c r="T50" s="525"/>
      <c r="U50" s="526"/>
      <c r="V50" s="205"/>
    </row>
    <row r="51" spans="2:22" ht="22.5" customHeight="1">
      <c r="B51" s="331">
        <f>'Cde conso. 1 à 100'!D49</f>
        <v>735</v>
      </c>
      <c r="C51" s="493" t="str">
        <f>'Cde conso. 1 à 100'!E49</f>
        <v>P'tits Bonshommes</v>
      </c>
      <c r="D51" s="493"/>
      <c r="E51" s="493"/>
      <c r="F51" s="493"/>
      <c r="G51" s="493"/>
      <c r="H51" s="493"/>
      <c r="I51" s="493"/>
      <c r="J51" s="493"/>
      <c r="K51" s="494">
        <v>120</v>
      </c>
      <c r="L51" s="494"/>
      <c r="M51" s="495">
        <f>'Cde conso. 1 à 100'!F49</f>
        <v>7</v>
      </c>
      <c r="N51" s="496"/>
      <c r="O51" s="497">
        <f t="shared" si="0"/>
        <v>58.333333333333336</v>
      </c>
      <c r="P51" s="498"/>
      <c r="Q51" s="499">
        <f>'Cde conso. 1 à 100'!FN49+'Cde conso 101 à 200'!FN49</f>
        <v>1</v>
      </c>
      <c r="R51" s="500"/>
      <c r="S51" s="501">
        <f t="shared" si="1"/>
        <v>7</v>
      </c>
      <c r="T51" s="502"/>
      <c r="U51" s="503"/>
      <c r="V51" s="205"/>
    </row>
    <row r="52" spans="2:22" ht="22.5" customHeight="1" thickBot="1">
      <c r="B52" s="332" t="str">
        <f>'Cde conso. 1 à 100'!D50</f>
        <v>…</v>
      </c>
      <c r="C52" s="482" t="str">
        <f>'Cde conso. 1 à 100'!E50</f>
        <v>…</v>
      </c>
      <c r="D52" s="482"/>
      <c r="E52" s="482"/>
      <c r="F52" s="482"/>
      <c r="G52" s="482"/>
      <c r="H52" s="482"/>
      <c r="I52" s="482"/>
      <c r="J52" s="482"/>
      <c r="K52" s="483">
        <v>0</v>
      </c>
      <c r="L52" s="483"/>
      <c r="M52" s="484">
        <f>'Cde conso. 1 à 100'!F50</f>
        <v>0</v>
      </c>
      <c r="N52" s="485"/>
      <c r="O52" s="486" t="str">
        <f t="shared" si="0"/>
        <v/>
      </c>
      <c r="P52" s="487"/>
      <c r="Q52" s="488">
        <f>'Cde conso. 1 à 100'!FN50+'Cde conso 101 à 200'!FN50</f>
        <v>0</v>
      </c>
      <c r="R52" s="489"/>
      <c r="S52" s="490" t="str">
        <f t="shared" si="1"/>
        <v/>
      </c>
      <c r="T52" s="491"/>
      <c r="U52" s="492"/>
      <c r="V52" s="205"/>
    </row>
    <row r="53" spans="2:22" ht="22.5" customHeight="1" thickBot="1">
      <c r="C53" s="504"/>
      <c r="D53" s="504"/>
      <c r="E53" s="504"/>
      <c r="F53" s="504"/>
      <c r="G53" s="214"/>
      <c r="H53" s="214"/>
      <c r="I53" s="214"/>
      <c r="J53" s="214"/>
      <c r="K53" s="215"/>
      <c r="L53" s="216"/>
      <c r="M53" s="505" t="s">
        <v>108</v>
      </c>
      <c r="N53" s="506"/>
      <c r="O53" s="506"/>
      <c r="P53" s="507"/>
      <c r="Q53" s="508">
        <f>SUM(Q16:R52)</f>
        <v>241</v>
      </c>
      <c r="R53" s="508"/>
      <c r="S53" s="509">
        <f>SUM(S16:U52)</f>
        <v>2588.7999999999988</v>
      </c>
      <c r="T53" s="509"/>
      <c r="U53" s="510"/>
      <c r="V53" s="205"/>
    </row>
    <row r="54" spans="2:22">
      <c r="C54" s="504"/>
      <c r="D54" s="504"/>
      <c r="E54" s="504"/>
      <c r="F54" s="504"/>
      <c r="G54" s="217"/>
      <c r="H54" s="217"/>
      <c r="I54" s="217"/>
      <c r="J54" s="217"/>
      <c r="K54" s="511"/>
      <c r="L54" s="218"/>
      <c r="M54" s="218"/>
      <c r="N54" s="218"/>
      <c r="O54" s="218"/>
      <c r="P54" s="218"/>
      <c r="Q54" s="512"/>
      <c r="R54" s="512"/>
      <c r="S54" s="512"/>
      <c r="T54" s="512"/>
      <c r="U54" s="512"/>
      <c r="V54" s="205"/>
    </row>
    <row r="55" spans="2:22" ht="21">
      <c r="C55" s="513"/>
      <c r="D55" s="513"/>
      <c r="E55" s="513"/>
      <c r="F55" s="219"/>
      <c r="G55" s="513"/>
      <c r="H55" s="513"/>
      <c r="I55" s="513"/>
      <c r="J55" s="513"/>
      <c r="K55" s="511"/>
      <c r="L55" s="514"/>
      <c r="M55" s="514"/>
      <c r="N55" s="514"/>
      <c r="O55" s="220"/>
      <c r="P55" s="221"/>
      <c r="Q55" s="512"/>
      <c r="R55" s="512"/>
      <c r="S55" s="512"/>
      <c r="T55" s="512"/>
      <c r="U55" s="512"/>
      <c r="V55" s="205"/>
    </row>
  </sheetData>
  <mergeCells count="249">
    <mergeCell ref="C38:J38"/>
    <mergeCell ref="K38:L38"/>
    <mergeCell ref="M38:N38"/>
    <mergeCell ref="O38:P38"/>
    <mergeCell ref="Q38:R38"/>
    <mergeCell ref="S38:U38"/>
    <mergeCell ref="A1:V1"/>
    <mergeCell ref="A3:C11"/>
    <mergeCell ref="P4:U4"/>
    <mergeCell ref="I5:M5"/>
    <mergeCell ref="P5:T5"/>
    <mergeCell ref="I6:M6"/>
    <mergeCell ref="P6:T6"/>
    <mergeCell ref="F8:J8"/>
    <mergeCell ref="N8:R8"/>
    <mergeCell ref="F10:K10"/>
    <mergeCell ref="C16:J16"/>
    <mergeCell ref="K16:L16"/>
    <mergeCell ref="M16:N16"/>
    <mergeCell ref="O16:P16"/>
    <mergeCell ref="Q16:R16"/>
    <mergeCell ref="S16:U16"/>
    <mergeCell ref="J11:M11"/>
    <mergeCell ref="D13:E13"/>
    <mergeCell ref="F13:T13"/>
    <mergeCell ref="C15:J15"/>
    <mergeCell ref="K15:L15"/>
    <mergeCell ref="M15:P15"/>
    <mergeCell ref="Q15:R15"/>
    <mergeCell ref="S15:U15"/>
    <mergeCell ref="C18:J18"/>
    <mergeCell ref="K18:L18"/>
    <mergeCell ref="M18:N18"/>
    <mergeCell ref="O18:P18"/>
    <mergeCell ref="Q18:R18"/>
    <mergeCell ref="S18:U18"/>
    <mergeCell ref="C17:J17"/>
    <mergeCell ref="K17:L17"/>
    <mergeCell ref="M17:N17"/>
    <mergeCell ref="O17:P17"/>
    <mergeCell ref="Q17:R17"/>
    <mergeCell ref="S17:U17"/>
    <mergeCell ref="C20:J20"/>
    <mergeCell ref="K20:L20"/>
    <mergeCell ref="M20:N20"/>
    <mergeCell ref="O20:P20"/>
    <mergeCell ref="Q20:R20"/>
    <mergeCell ref="S20:U20"/>
    <mergeCell ref="C19:J19"/>
    <mergeCell ref="K19:L19"/>
    <mergeCell ref="M19:N19"/>
    <mergeCell ref="O19:P19"/>
    <mergeCell ref="Q19:R19"/>
    <mergeCell ref="S19:U19"/>
    <mergeCell ref="C22:J22"/>
    <mergeCell ref="K22:L22"/>
    <mergeCell ref="M22:N22"/>
    <mergeCell ref="O22:P22"/>
    <mergeCell ref="Q22:R22"/>
    <mergeCell ref="S22:U22"/>
    <mergeCell ref="C21:J21"/>
    <mergeCell ref="K21:L21"/>
    <mergeCell ref="M21:N21"/>
    <mergeCell ref="O21:P21"/>
    <mergeCell ref="Q21:R21"/>
    <mergeCell ref="S21:U21"/>
    <mergeCell ref="C24:J24"/>
    <mergeCell ref="K24:L24"/>
    <mergeCell ref="M24:N24"/>
    <mergeCell ref="O24:P24"/>
    <mergeCell ref="Q24:R24"/>
    <mergeCell ref="S24:U24"/>
    <mergeCell ref="C23:J23"/>
    <mergeCell ref="K23:L23"/>
    <mergeCell ref="M23:N23"/>
    <mergeCell ref="O23:P23"/>
    <mergeCell ref="Q23:R23"/>
    <mergeCell ref="S23:U23"/>
    <mergeCell ref="C26:J26"/>
    <mergeCell ref="K26:L26"/>
    <mergeCell ref="M26:N26"/>
    <mergeCell ref="O26:P26"/>
    <mergeCell ref="Q26:R26"/>
    <mergeCell ref="S26:U26"/>
    <mergeCell ref="C25:J25"/>
    <mergeCell ref="K25:L25"/>
    <mergeCell ref="M25:N25"/>
    <mergeCell ref="O25:P25"/>
    <mergeCell ref="Q25:R25"/>
    <mergeCell ref="S25:U25"/>
    <mergeCell ref="C28:J28"/>
    <mergeCell ref="K28:L28"/>
    <mergeCell ref="M28:N28"/>
    <mergeCell ref="O28:P28"/>
    <mergeCell ref="Q28:R28"/>
    <mergeCell ref="S28:U28"/>
    <mergeCell ref="C27:J27"/>
    <mergeCell ref="K27:L27"/>
    <mergeCell ref="M27:N27"/>
    <mergeCell ref="O27:P27"/>
    <mergeCell ref="Q27:R27"/>
    <mergeCell ref="S27:U27"/>
    <mergeCell ref="C30:J30"/>
    <mergeCell ref="K30:L30"/>
    <mergeCell ref="M30:N30"/>
    <mergeCell ref="O30:P30"/>
    <mergeCell ref="Q30:R30"/>
    <mergeCell ref="S30:U30"/>
    <mergeCell ref="C29:J29"/>
    <mergeCell ref="K29:L29"/>
    <mergeCell ref="M29:N29"/>
    <mergeCell ref="O29:P29"/>
    <mergeCell ref="Q29:R29"/>
    <mergeCell ref="S29:U29"/>
    <mergeCell ref="C32:J32"/>
    <mergeCell ref="K32:L32"/>
    <mergeCell ref="M32:N32"/>
    <mergeCell ref="O32:P32"/>
    <mergeCell ref="Q32:R32"/>
    <mergeCell ref="S32:U32"/>
    <mergeCell ref="C31:J31"/>
    <mergeCell ref="K31:L31"/>
    <mergeCell ref="M31:N31"/>
    <mergeCell ref="O31:P31"/>
    <mergeCell ref="Q31:R31"/>
    <mergeCell ref="S31:U31"/>
    <mergeCell ref="C34:J34"/>
    <mergeCell ref="K34:L34"/>
    <mergeCell ref="M34:N34"/>
    <mergeCell ref="O34:P34"/>
    <mergeCell ref="Q34:R34"/>
    <mergeCell ref="S34:U34"/>
    <mergeCell ref="C33:J33"/>
    <mergeCell ref="K33:L33"/>
    <mergeCell ref="M33:N33"/>
    <mergeCell ref="O33:P33"/>
    <mergeCell ref="Q33:R33"/>
    <mergeCell ref="S33:U33"/>
    <mergeCell ref="C37:J37"/>
    <mergeCell ref="K37:L37"/>
    <mergeCell ref="M37:N37"/>
    <mergeCell ref="O37:P37"/>
    <mergeCell ref="Q37:R37"/>
    <mergeCell ref="S37:U37"/>
    <mergeCell ref="C35:J35"/>
    <mergeCell ref="K35:L35"/>
    <mergeCell ref="M35:N35"/>
    <mergeCell ref="O35:P35"/>
    <mergeCell ref="Q35:R35"/>
    <mergeCell ref="S35:U35"/>
    <mergeCell ref="C36:J36"/>
    <mergeCell ref="K36:L36"/>
    <mergeCell ref="M36:N36"/>
    <mergeCell ref="O36:P36"/>
    <mergeCell ref="Q36:R36"/>
    <mergeCell ref="S36:U36"/>
    <mergeCell ref="C40:J40"/>
    <mergeCell ref="K40:L40"/>
    <mergeCell ref="M40:N40"/>
    <mergeCell ref="O40:P40"/>
    <mergeCell ref="Q40:R40"/>
    <mergeCell ref="S40:U40"/>
    <mergeCell ref="C39:J39"/>
    <mergeCell ref="K39:L39"/>
    <mergeCell ref="M39:N39"/>
    <mergeCell ref="O39:P39"/>
    <mergeCell ref="Q39:R39"/>
    <mergeCell ref="S39:U39"/>
    <mergeCell ref="C42:J42"/>
    <mergeCell ref="K42:L42"/>
    <mergeCell ref="M42:N42"/>
    <mergeCell ref="O42:P42"/>
    <mergeCell ref="Q42:R42"/>
    <mergeCell ref="S42:U42"/>
    <mergeCell ref="C41:J41"/>
    <mergeCell ref="K41:L41"/>
    <mergeCell ref="M41:N41"/>
    <mergeCell ref="O41:P41"/>
    <mergeCell ref="Q41:R41"/>
    <mergeCell ref="S41:U41"/>
    <mergeCell ref="C43:J43"/>
    <mergeCell ref="K43:L43"/>
    <mergeCell ref="M43:N43"/>
    <mergeCell ref="O43:P43"/>
    <mergeCell ref="Q43:R43"/>
    <mergeCell ref="S43:U43"/>
    <mergeCell ref="C44:J44"/>
    <mergeCell ref="K44:L44"/>
    <mergeCell ref="M44:N44"/>
    <mergeCell ref="O44:P44"/>
    <mergeCell ref="Q44:R44"/>
    <mergeCell ref="S44:U44"/>
    <mergeCell ref="C46:J46"/>
    <mergeCell ref="K46:L46"/>
    <mergeCell ref="M46:N46"/>
    <mergeCell ref="O46:P46"/>
    <mergeCell ref="Q46:R46"/>
    <mergeCell ref="S46:U46"/>
    <mergeCell ref="C45:J45"/>
    <mergeCell ref="K45:L45"/>
    <mergeCell ref="M45:N45"/>
    <mergeCell ref="O45:P45"/>
    <mergeCell ref="Q45:R45"/>
    <mergeCell ref="S45:U45"/>
    <mergeCell ref="C48:J48"/>
    <mergeCell ref="K48:L48"/>
    <mergeCell ref="M48:N48"/>
    <mergeCell ref="O48:P48"/>
    <mergeCell ref="Q48:R48"/>
    <mergeCell ref="S48:U48"/>
    <mergeCell ref="C47:J47"/>
    <mergeCell ref="K47:L47"/>
    <mergeCell ref="M47:N47"/>
    <mergeCell ref="O47:P47"/>
    <mergeCell ref="Q47:R47"/>
    <mergeCell ref="S47:U47"/>
    <mergeCell ref="C50:J50"/>
    <mergeCell ref="K50:L50"/>
    <mergeCell ref="M50:N50"/>
    <mergeCell ref="O50:P50"/>
    <mergeCell ref="Q50:R50"/>
    <mergeCell ref="S50:U50"/>
    <mergeCell ref="C49:J49"/>
    <mergeCell ref="K49:L49"/>
    <mergeCell ref="M49:N49"/>
    <mergeCell ref="O49:P49"/>
    <mergeCell ref="Q49:R49"/>
    <mergeCell ref="S49:U49"/>
    <mergeCell ref="C53:F54"/>
    <mergeCell ref="M53:P53"/>
    <mergeCell ref="Q53:R53"/>
    <mergeCell ref="S53:U53"/>
    <mergeCell ref="K54:K55"/>
    <mergeCell ref="Q54:U55"/>
    <mergeCell ref="C55:E55"/>
    <mergeCell ref="G55:J55"/>
    <mergeCell ref="L55:N55"/>
    <mergeCell ref="C52:J52"/>
    <mergeCell ref="K52:L52"/>
    <mergeCell ref="M52:N52"/>
    <mergeCell ref="O52:P52"/>
    <mergeCell ref="Q52:R52"/>
    <mergeCell ref="S52:U52"/>
    <mergeCell ref="C51:J51"/>
    <mergeCell ref="K51:L51"/>
    <mergeCell ref="M51:N51"/>
    <mergeCell ref="O51:P51"/>
    <mergeCell ref="Q51:R51"/>
    <mergeCell ref="S51:U51"/>
  </mergeCells>
  <pageMargins left="0.7" right="0.7" top="0.75" bottom="0.75" header="0.3" footer="0.3"/>
  <pageSetup paperSize="9" scale="67" orientation="portrait" r:id="rId1"/>
  <colBreaks count="1" manualBreakCount="1">
    <brk id="2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Cde conso. 1 à 100</vt:lpstr>
      <vt:lpstr>Cde conso 101 à 200</vt:lpstr>
      <vt:lpstr>Récap tous conso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Robinet</dc:creator>
  <cp:lastModifiedBy>Utilisateur</cp:lastModifiedBy>
  <cp:lastPrinted>2025-11-05T12:44:16Z</cp:lastPrinted>
  <dcterms:created xsi:type="dcterms:W3CDTF">2015-07-02T14:38:07Z</dcterms:created>
  <dcterms:modified xsi:type="dcterms:W3CDTF">2025-11-05T12:55:48Z</dcterms:modified>
</cp:coreProperties>
</file>