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H41" i="4"/>
  <c r="AG41"/>
  <c r="AH38"/>
  <c r="AG38"/>
  <c r="AH35"/>
  <c r="AG35"/>
  <c r="AH32"/>
  <c r="AG32"/>
  <c r="AH29"/>
  <c r="AG29"/>
  <c r="AH26"/>
  <c r="AG26"/>
  <c r="AH23"/>
  <c r="AG23"/>
  <c r="AH20"/>
  <c r="AG20"/>
  <c r="AH17"/>
  <c r="AG17"/>
  <c r="AH14"/>
  <c r="AG14"/>
  <c r="AH11"/>
  <c r="AG11"/>
  <c r="AH8"/>
  <c r="AG8"/>
  <c r="AH42" l="1"/>
  <c r="AG42"/>
  <c r="AI26" l="1"/>
  <c r="AI23"/>
  <c r="AI20"/>
  <c r="AI17"/>
  <c r="AI14"/>
  <c r="AI11"/>
  <c r="AI8"/>
  <c r="AI28" l="1"/>
  <c r="P17" i="5" l="1"/>
  <c r="M17"/>
  <c r="P16"/>
  <c r="M16"/>
  <c r="P15"/>
  <c r="M15"/>
  <c r="M19" s="1"/>
  <c r="M20" l="1"/>
  <c r="P19"/>
  <c r="F20" l="1"/>
  <c r="E33" s="1"/>
  <c r="J35" s="1"/>
  <c r="H22" l="1"/>
  <c r="H23" s="1"/>
  <c r="H24" s="1"/>
  <c r="B27" l="1"/>
  <c r="F27" s="1"/>
  <c r="B33" s="1"/>
  <c r="F29"/>
  <c r="H35" l="1"/>
  <c r="H33"/>
  <c r="B40" s="1"/>
  <c r="G42" l="1"/>
  <c r="G40"/>
  <c r="N39" l="1"/>
  <c r="N40" s="1"/>
  <c r="B48"/>
  <c r="G48" l="1"/>
  <c r="E48"/>
</calcChain>
</file>

<file path=xl/sharedStrings.xml><?xml version="1.0" encoding="utf-8"?>
<sst xmlns="http://schemas.openxmlformats.org/spreadsheetml/2006/main" count="128" uniqueCount="77">
  <si>
    <t>SEPTEMBRE</t>
  </si>
  <si>
    <t>NOVEMBRE</t>
  </si>
  <si>
    <t>DECEMBRE</t>
  </si>
  <si>
    <t>JANVIER</t>
  </si>
  <si>
    <t>FÉVRIER</t>
  </si>
  <si>
    <t>AOÛT</t>
  </si>
  <si>
    <t>Nbre d'heures travaillés</t>
  </si>
  <si>
    <t>fériés</t>
  </si>
  <si>
    <t>week-ends</t>
  </si>
  <si>
    <t>vacances scolaires</t>
  </si>
  <si>
    <t>T.Heures</t>
  </si>
  <si>
    <t>T. Jours pleins</t>
  </si>
  <si>
    <t>OCTOBRE</t>
  </si>
  <si>
    <t>pont</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</si>
  <si>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</si>
  <si>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</si>
  <si>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</si>
  <si>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</si>
  <si>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</si>
  <si>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</si>
  <si>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</si>
  <si>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</si>
  <si>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</si>
  <si>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</si>
  <si>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</si>
  <si>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</si>
  <si>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</si>
  <si>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</si>
  <si>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</si>
  <si>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</si>
  <si>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</si>
  <si>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</si>
  <si>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</si>
  <si>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</si>
  <si>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</si>
  <si>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</si>
  <si>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</si>
  <si>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</si>
  <si>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</si>
  <si>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</si>
  <si>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</si>
  <si>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</si>
  <si>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</si>
  <si>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</si>
  <si>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</si>
  <si>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</si>
  <si>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</si>
  <si>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</si>
  <si>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</si>
  <si>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</si>
  <si>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</si>
  <si>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</si>
  <si>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</si>
  <si>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</si>
  <si>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</si>
  <si>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</si>
  <si>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</si>
  <si>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</si>
  <si>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</si>
  <si>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</si>
  <si>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</si>
  <si>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</si>
  <si>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</si>
  <si>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aux écoles pour 2022-2023
Sous réserve de modifications des vacances scolaires</t>
  </si>
  <si>
    <t>T. RCercedi RCatin</t>
  </si>
  <si>
    <t>M</t>
  </si>
  <si>
    <t>MARS</t>
  </si>
  <si>
    <t>AVRIL</t>
  </si>
  <si>
    <t>MAI</t>
  </si>
  <si>
    <t>JUIN</t>
  </si>
  <si>
    <t>JUILLET</t>
  </si>
  <si>
    <t>rentrée des élèves le 1er septembre 2022</t>
  </si>
  <si>
    <t>NB : Ce tableau n'inclut pas la pré-rentrée du personnel enseignant</t>
  </si>
  <si>
    <t>=</t>
  </si>
  <si>
    <t>139 jours pleins au total</t>
  </si>
  <si>
    <t>et 36 mercredis</t>
  </si>
  <si>
    <t>MARCU Romain : CDD du 01 septembre 2022 au 09 juillet 2023 soit  jours de CP</t>
  </si>
</sst>
</file>

<file path=xl/styles.xml><?xml version="1.0" encoding="utf-8"?>
<styleSheet xmlns="http://schemas.openxmlformats.org/spreadsheetml/2006/main">
  <fonts count="32">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b/>
      <sz val="10"/>
      <color rgb="FFFF0000"/>
      <name val="Arial"/>
      <family val="2"/>
    </font>
    <font>
      <sz val="10"/>
      <color rgb="FFFF0000"/>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sz val="12"/>
      <name val="Arial"/>
      <family val="2"/>
    </font>
    <font>
      <sz val="16"/>
      <name val="Arial"/>
      <family val="2"/>
    </font>
    <font>
      <sz val="18"/>
      <name val="Arial"/>
      <family val="2"/>
    </font>
    <font>
      <sz val="9"/>
      <color theme="1"/>
      <name val="Arial"/>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0" fillId="0" borderId="0" xfId="0" applyFont="1"/>
    <xf numFmtId="0" fontId="0" fillId="6" borderId="0" xfId="0" applyFill="1"/>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5" xfId="0" applyFont="1" applyBorder="1"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0" fillId="9" borderId="0" xfId="0" applyFill="1"/>
    <xf numFmtId="0" fontId="5" fillId="0" borderId="0" xfId="0" applyFont="1" applyAlignment="1">
      <alignment horizontal="center" vertical="center"/>
    </xf>
    <xf numFmtId="0" fontId="11" fillId="0" borderId="0" xfId="0" applyFont="1" applyAlignment="1">
      <alignment horizontal="left"/>
    </xf>
    <xf numFmtId="0" fontId="0" fillId="0" borderId="0" xfId="0" applyBorder="1"/>
    <xf numFmtId="0" fontId="14" fillId="0" borderId="0" xfId="0" applyFont="1" applyAlignment="1">
      <alignment horizontal="center" vertical="center" wrapText="1"/>
    </xf>
    <xf numFmtId="0" fontId="15" fillId="0" borderId="0" xfId="0" applyFont="1" applyFill="1" applyBorder="1" applyAlignment="1">
      <alignment horizontal="center" vertical="center"/>
    </xf>
    <xf numFmtId="0" fontId="16" fillId="0" borderId="0" xfId="0" applyFont="1" applyAlignment="1">
      <alignment horizontal="center"/>
    </xf>
    <xf numFmtId="0" fontId="17" fillId="0" borderId="0" xfId="0" applyFont="1" applyAlignment="1">
      <alignment horizontal="center" vertical="center" wrapText="1"/>
    </xf>
    <xf numFmtId="0" fontId="16" fillId="0" borderId="0" xfId="0" applyFont="1" applyBorder="1" applyAlignment="1">
      <alignment horizontal="center"/>
    </xf>
    <xf numFmtId="0" fontId="19" fillId="0" borderId="0" xfId="0" applyFont="1" applyFill="1" applyBorder="1" applyAlignment="1">
      <alignment horizontal="left" vertical="center" wrapText="1"/>
    </xf>
    <xf numFmtId="0" fontId="19" fillId="0" borderId="0" xfId="0" applyFont="1" applyBorder="1" applyAlignment="1">
      <alignment horizontal="left"/>
    </xf>
    <xf numFmtId="0" fontId="19" fillId="0" borderId="0" xfId="0" applyFont="1"/>
    <xf numFmtId="0" fontId="11" fillId="0" borderId="0" xfId="0" applyFont="1" applyAlignment="1"/>
    <xf numFmtId="0" fontId="19" fillId="0" borderId="0" xfId="0" applyFont="1" applyFill="1" applyBorder="1" applyAlignment="1">
      <alignment horizontal="center" vertical="center" wrapText="1"/>
    </xf>
    <xf numFmtId="0" fontId="19" fillId="0" borderId="0" xfId="0" applyFont="1" applyBorder="1" applyAlignment="1">
      <alignment horizontal="center"/>
    </xf>
    <xf numFmtId="0" fontId="21" fillId="0" borderId="0" xfId="0" applyFont="1" applyFill="1" applyAlignment="1">
      <alignment horizontal="center"/>
    </xf>
    <xf numFmtId="1" fontId="21" fillId="0" borderId="0" xfId="0" applyNumberFormat="1" applyFont="1" applyFill="1" applyBorder="1" applyAlignment="1">
      <alignment horizontal="center"/>
    </xf>
    <xf numFmtId="0" fontId="19" fillId="0" borderId="0" xfId="0" applyFont="1" applyAlignment="1">
      <alignment horizontal="left"/>
    </xf>
    <xf numFmtId="14" fontId="19" fillId="0" borderId="0" xfId="0" applyNumberFormat="1" applyFont="1" applyFill="1" applyBorder="1" applyAlignment="1"/>
    <xf numFmtId="14" fontId="19" fillId="0" borderId="0" xfId="0" applyNumberFormat="1" applyFont="1"/>
    <xf numFmtId="0" fontId="22" fillId="0" borderId="0" xfId="0" applyFont="1" applyAlignment="1">
      <alignment horizontal="left"/>
    </xf>
    <xf numFmtId="0" fontId="16" fillId="0" borderId="0" xfId="0" applyFont="1" applyFill="1" applyAlignment="1">
      <alignment horizontal="center"/>
    </xf>
    <xf numFmtId="14" fontId="19" fillId="0" borderId="0" xfId="0" applyNumberFormat="1" applyFont="1" applyBorder="1" applyAlignment="1">
      <alignment horizontal="center"/>
    </xf>
    <xf numFmtId="2" fontId="23" fillId="0" borderId="0" xfId="0" applyNumberFormat="1" applyFont="1" applyBorder="1" applyAlignment="1">
      <alignment horizontal="center"/>
    </xf>
    <xf numFmtId="2" fontId="19" fillId="0" borderId="0" xfId="0" applyNumberFormat="1" applyFont="1"/>
    <xf numFmtId="2" fontId="19" fillId="11" borderId="0" xfId="0" applyNumberFormat="1" applyFont="1" applyFill="1" applyAlignment="1">
      <alignment horizontal="center"/>
    </xf>
    <xf numFmtId="2" fontId="19" fillId="0" borderId="0" xfId="0" applyNumberFormat="1" applyFont="1" applyFill="1" applyAlignment="1">
      <alignment horizontal="center"/>
    </xf>
    <xf numFmtId="0" fontId="19" fillId="0" borderId="0" xfId="0" applyFont="1" applyFill="1"/>
    <xf numFmtId="0" fontId="19" fillId="0" borderId="0" xfId="0" applyFont="1" applyFill="1" applyAlignment="1">
      <alignment horizontal="left"/>
    </xf>
    <xf numFmtId="2" fontId="19" fillId="8" borderId="0" xfId="0" applyNumberFormat="1" applyFont="1" applyFill="1" applyAlignment="1">
      <alignment horizontal="center"/>
    </xf>
    <xf numFmtId="3" fontId="19" fillId="0" borderId="0" xfId="0" applyNumberFormat="1" applyFont="1" applyAlignment="1">
      <alignment horizontal="center"/>
    </xf>
    <xf numFmtId="4" fontId="19" fillId="11" borderId="0" xfId="0" applyNumberFormat="1" applyFont="1" applyFill="1" applyAlignment="1">
      <alignment horizontal="center"/>
    </xf>
    <xf numFmtId="4" fontId="19" fillId="11" borderId="0" xfId="0" applyNumberFormat="1" applyFont="1" applyFill="1" applyBorder="1" applyAlignment="1">
      <alignment horizontal="center"/>
    </xf>
    <xf numFmtId="0" fontId="19" fillId="0" borderId="0" xfId="0" applyFont="1" applyAlignment="1"/>
    <xf numFmtId="4" fontId="19" fillId="0" borderId="0" xfId="0" applyNumberFormat="1" applyFont="1" applyFill="1" applyAlignment="1">
      <alignment horizontal="center"/>
    </xf>
    <xf numFmtId="0" fontId="19" fillId="0" borderId="0" xfId="0" applyFont="1" applyFill="1" applyAlignment="1">
      <alignment horizontal="center"/>
    </xf>
    <xf numFmtId="4" fontId="24" fillId="0" borderId="0" xfId="0" applyNumberFormat="1" applyFont="1" applyFill="1" applyAlignment="1">
      <alignment horizontal="center"/>
    </xf>
    <xf numFmtId="0" fontId="25" fillId="0" borderId="0" xfId="0" applyFont="1" applyFill="1"/>
    <xf numFmtId="4" fontId="25" fillId="0" borderId="0" xfId="0" applyNumberFormat="1" applyFont="1" applyFill="1" applyAlignment="1">
      <alignment horizontal="center"/>
    </xf>
    <xf numFmtId="0" fontId="25" fillId="0" borderId="0" xfId="0" applyFont="1" applyFill="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0" fontId="20" fillId="0" borderId="0" xfId="0" applyFont="1" applyAlignment="1">
      <alignment horizontal="center"/>
    </xf>
    <xf numFmtId="2" fontId="19" fillId="11" borderId="0" xfId="0" applyNumberFormat="1" applyFont="1" applyFill="1" applyBorder="1" applyAlignment="1">
      <alignment horizontal="center"/>
    </xf>
    <xf numFmtId="0" fontId="19" fillId="0" borderId="0" xfId="0" applyFont="1" applyAlignment="1">
      <alignment horizontal="center"/>
    </xf>
    <xf numFmtId="4" fontId="26" fillId="0" borderId="0" xfId="0" applyNumberFormat="1" applyFont="1" applyFill="1" applyAlignment="1">
      <alignment horizontal="center"/>
    </xf>
    <xf numFmtId="2" fontId="25" fillId="0" borderId="0" xfId="0" applyNumberFormat="1" applyFont="1" applyFill="1" applyBorder="1" applyAlignment="1">
      <alignment horizontal="left"/>
    </xf>
    <xf numFmtId="2" fontId="19" fillId="0" borderId="0" xfId="0" applyNumberFormat="1" applyFont="1" applyAlignment="1">
      <alignment horizontal="center"/>
    </xf>
    <xf numFmtId="0" fontId="21" fillId="0" borderId="0" xfId="0" applyFont="1" applyAlignment="1">
      <alignment horizontal="center"/>
    </xf>
    <xf numFmtId="1" fontId="16" fillId="0" borderId="0" xfId="0" applyNumberFormat="1" applyFont="1" applyAlignment="1">
      <alignment horizontal="center"/>
    </xf>
    <xf numFmtId="0" fontId="19" fillId="0" borderId="0" xfId="0" applyFont="1" applyBorder="1" applyAlignment="1"/>
    <xf numFmtId="1" fontId="27" fillId="0" borderId="0" xfId="0" applyNumberFormat="1" applyFont="1" applyFill="1" applyAlignment="1">
      <alignment horizontal="right"/>
    </xf>
    <xf numFmtId="0" fontId="27" fillId="0" borderId="0" xfId="0" applyFont="1" applyFill="1" applyAlignment="1">
      <alignment horizontal="center"/>
    </xf>
    <xf numFmtId="0" fontId="27" fillId="0" borderId="0" xfId="0" applyFont="1" applyFill="1" applyAlignment="1"/>
    <xf numFmtId="0" fontId="20" fillId="0" borderId="0" xfId="0" applyFont="1" applyAlignment="1">
      <alignment horizontal="left"/>
    </xf>
    <xf numFmtId="0" fontId="27" fillId="0" borderId="0" xfId="0" applyFont="1" applyFill="1" applyAlignment="1">
      <alignment horizontal="left"/>
    </xf>
    <xf numFmtId="0" fontId="15" fillId="0" borderId="0" xfId="0" applyFont="1" applyFill="1" applyAlignment="1">
      <alignment horizontal="center"/>
    </xf>
    <xf numFmtId="0" fontId="19" fillId="0" borderId="0" xfId="0" applyFont="1" applyAlignment="1">
      <alignment vertical="center"/>
    </xf>
    <xf numFmtId="2" fontId="19" fillId="0" borderId="0" xfId="0" applyNumberFormat="1" applyFont="1" applyAlignment="1">
      <alignment horizontal="right" vertical="center"/>
    </xf>
    <xf numFmtId="0" fontId="19" fillId="0" borderId="0" xfId="0" applyFont="1" applyAlignment="1">
      <alignment horizontal="left" vertical="center"/>
    </xf>
    <xf numFmtId="1" fontId="27" fillId="11" borderId="15" xfId="0" applyNumberFormat="1" applyFont="1" applyFill="1" applyBorder="1" applyAlignment="1">
      <alignment horizontal="center" vertical="center"/>
    </xf>
    <xf numFmtId="0" fontId="27" fillId="11" borderId="16" xfId="0" applyFont="1" applyFill="1" applyBorder="1" applyAlignment="1">
      <alignment horizontal="center" vertical="center"/>
    </xf>
    <xf numFmtId="0" fontId="27" fillId="11" borderId="17"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Alignment="1">
      <alignment horizontal="center" vertical="center"/>
    </xf>
    <xf numFmtId="0" fontId="19" fillId="0" borderId="8" xfId="0" applyFont="1" applyBorder="1"/>
    <xf numFmtId="0" fontId="19" fillId="0" borderId="9" xfId="0" applyFont="1" applyBorder="1"/>
    <xf numFmtId="0" fontId="0" fillId="0" borderId="0" xfId="0" applyAlignment="1">
      <alignment horizontal="left"/>
    </xf>
    <xf numFmtId="0" fontId="28" fillId="0" borderId="0" xfId="0" applyFont="1" applyAlignment="1">
      <alignment horizontal="left"/>
    </xf>
    <xf numFmtId="0" fontId="29" fillId="0" borderId="0" xfId="0" applyFont="1" applyAlignment="1">
      <alignment horizontal="center" vertic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30"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20" fillId="0" borderId="0" xfId="0" applyFont="1" applyAlignment="1">
      <alignment horizontal="center"/>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10" borderId="0"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left"/>
    </xf>
    <xf numFmtId="0" fontId="19" fillId="0" borderId="0" xfId="0" applyFont="1" applyAlignment="1">
      <alignment horizontal="left"/>
    </xf>
    <xf numFmtId="0" fontId="20" fillId="0" borderId="0" xfId="0" applyFont="1" applyFill="1" applyAlignment="1">
      <alignment horizontal="left"/>
    </xf>
    <xf numFmtId="0" fontId="19" fillId="0" borderId="0" xfId="0" applyFont="1" applyAlignment="1">
      <alignment horizontal="center"/>
    </xf>
    <xf numFmtId="0" fontId="19" fillId="0" borderId="1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1" fillId="0" borderId="0" xfId="0" applyFont="1" applyFill="1" applyAlignment="1">
      <alignment horizontal="center"/>
    </xf>
    <xf numFmtId="0" fontId="25" fillId="0" borderId="0" xfId="0" applyFont="1" applyFill="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8" fillId="6" borderId="0" xfId="0" applyFont="1" applyFill="1" applyAlignment="1">
      <alignment horizontal="center"/>
    </xf>
    <xf numFmtId="0" fontId="4" fillId="0" borderId="1" xfId="0" applyFont="1" applyFill="1" applyBorder="1" applyAlignment="1">
      <alignment horizontal="center" vertical="center"/>
    </xf>
    <xf numFmtId="0" fontId="31" fillId="5" borderId="1" xfId="0" applyFont="1" applyFill="1" applyBorder="1" applyAlignment="1">
      <alignment horizontal="center" vertical="center"/>
    </xf>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0" fillId="5" borderId="1" xfId="0" applyFill="1" applyBorder="1" applyAlignment="1">
      <alignment horizontal="center" vertical="center"/>
    </xf>
  </cellXfs>
  <cellStyles count="1">
    <cellStyle name="Normal" xfId="0" builtinId="0"/>
  </cellStyles>
  <dxfs count="271">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3</xdr:col>
      <xdr:colOff>104775</xdr:colOff>
      <xdr:row>5</xdr:row>
      <xdr:rowOff>139294</xdr:rowOff>
    </xdr:to>
    <xdr:pic>
      <xdr:nvPicPr>
        <xdr:cNvPr id="2" name="Image 1" descr="logo.jpg"/>
        <xdr:cNvPicPr>
          <a:picLocks noChangeAspect="1"/>
        </xdr:cNvPicPr>
      </xdr:nvPicPr>
      <xdr:blipFill>
        <a:blip xmlns:r="http://schemas.openxmlformats.org/officeDocument/2006/relationships" r:embed="rId1"/>
        <a:stretch>
          <a:fillRect/>
        </a:stretch>
      </xdr:blipFill>
      <xdr:spPr>
        <a:xfrm>
          <a:off x="104776" y="66675"/>
          <a:ext cx="1152524" cy="9965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AI47"/>
  <sheetViews>
    <sheetView tabSelected="1" workbookViewId="0">
      <pane xSplit="2" ySplit="6" topLeftCell="C7" activePane="bottomRight" state="frozen"/>
      <selection pane="topRight" activeCell="B1" sqref="B1"/>
      <selection pane="bottomLeft" activeCell="A3" sqref="A3"/>
      <selection pane="bottomRight" activeCell="AJ6" sqref="AJ6"/>
    </sheetView>
  </sheetViews>
  <sheetFormatPr baseColWidth="10" defaultRowHeight="12.75"/>
  <cols>
    <col min="2" max="2" width="2.5703125" bestFit="1" customWidth="1"/>
    <col min="3" max="32" width="3.28515625" customWidth="1"/>
    <col min="33" max="33" width="18.28515625" customWidth="1"/>
    <col min="34" max="34" width="7.28515625" bestFit="1" customWidth="1"/>
    <col min="35" max="35" width="13" customWidth="1"/>
  </cols>
  <sheetData>
    <row r="2" spans="1:35" ht="15">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row>
    <row r="3" spans="1:35" ht="15" customHeight="1">
      <c r="B3" s="112" t="s">
        <v>76</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5" customHeight="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row>
    <row r="5" spans="1:35" ht="15" customHeight="1">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row>
    <row r="6" spans="1:35" s="2" customFormat="1" ht="33.75" customHeight="1">
      <c r="B6" s="113" t="s">
        <v>63</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1:35" s="2" customFormat="1">
      <c r="A7" s="18" t="s">
        <v>0</v>
      </c>
      <c r="B7" s="8">
        <v>1</v>
      </c>
      <c r="C7" s="8">
        <v>2</v>
      </c>
      <c r="D7" s="7">
        <v>3</v>
      </c>
      <c r="E7" s="7">
        <v>4</v>
      </c>
      <c r="F7" s="8">
        <v>5</v>
      </c>
      <c r="G7" s="8">
        <v>6</v>
      </c>
      <c r="H7" s="8">
        <v>7</v>
      </c>
      <c r="I7" s="8">
        <v>8</v>
      </c>
      <c r="J7" s="8">
        <v>9</v>
      </c>
      <c r="K7" s="7">
        <v>10</v>
      </c>
      <c r="L7" s="7">
        <v>11</v>
      </c>
      <c r="M7" s="8">
        <v>12</v>
      </c>
      <c r="N7" s="8">
        <v>13</v>
      </c>
      <c r="O7" s="8">
        <v>14</v>
      </c>
      <c r="P7" s="8">
        <v>15</v>
      </c>
      <c r="Q7" s="8">
        <v>16</v>
      </c>
      <c r="R7" s="7">
        <v>17</v>
      </c>
      <c r="S7" s="7">
        <v>18</v>
      </c>
      <c r="T7" s="8">
        <v>19</v>
      </c>
      <c r="U7" s="8">
        <v>20</v>
      </c>
      <c r="V7" s="8">
        <v>21</v>
      </c>
      <c r="W7" s="8">
        <v>22</v>
      </c>
      <c r="X7" s="8">
        <v>23</v>
      </c>
      <c r="Y7" s="7">
        <v>24</v>
      </c>
      <c r="Z7" s="7">
        <v>25</v>
      </c>
      <c r="AA7" s="8">
        <v>26</v>
      </c>
      <c r="AB7" s="8">
        <v>27</v>
      </c>
      <c r="AC7" s="8">
        <v>28</v>
      </c>
      <c r="AD7" s="8">
        <v>29</v>
      </c>
      <c r="AE7" s="8">
        <v>30</v>
      </c>
      <c r="AF7" s="8"/>
      <c r="AG7" s="16" t="s">
        <v>11</v>
      </c>
      <c r="AH7" s="16" t="s">
        <v>10</v>
      </c>
      <c r="AI7" s="17"/>
    </row>
    <row r="8" spans="1:35" s="2" customFormat="1" ht="22.5">
      <c r="A8" s="19" t="s">
        <v>6</v>
      </c>
      <c r="B8" s="8">
        <v>7</v>
      </c>
      <c r="C8" s="8">
        <v>7</v>
      </c>
      <c r="D8" s="10"/>
      <c r="E8" s="10"/>
      <c r="F8" s="8">
        <v>7</v>
      </c>
      <c r="G8" s="8">
        <v>7</v>
      </c>
      <c r="H8" s="20" t="s">
        <v>65</v>
      </c>
      <c r="I8" s="20">
        <v>7</v>
      </c>
      <c r="J8" s="20">
        <v>7</v>
      </c>
      <c r="K8" s="10"/>
      <c r="L8" s="10"/>
      <c r="M8" s="8">
        <v>7</v>
      </c>
      <c r="N8" s="8">
        <v>7</v>
      </c>
      <c r="O8" s="20" t="s">
        <v>65</v>
      </c>
      <c r="P8" s="20">
        <v>7</v>
      </c>
      <c r="Q8" s="20">
        <v>7</v>
      </c>
      <c r="R8" s="10"/>
      <c r="S8" s="10"/>
      <c r="T8" s="8">
        <v>7</v>
      </c>
      <c r="U8" s="8">
        <v>7</v>
      </c>
      <c r="V8" s="20" t="s">
        <v>65</v>
      </c>
      <c r="W8" s="20">
        <v>7</v>
      </c>
      <c r="X8" s="20">
        <v>7</v>
      </c>
      <c r="Y8" s="10"/>
      <c r="Z8" s="10"/>
      <c r="AA8" s="8">
        <v>7</v>
      </c>
      <c r="AB8" s="8">
        <v>7</v>
      </c>
      <c r="AC8" s="20" t="s">
        <v>65</v>
      </c>
      <c r="AD8" s="20">
        <v>7</v>
      </c>
      <c r="AE8" s="20">
        <v>7</v>
      </c>
      <c r="AF8" s="11"/>
      <c r="AG8" s="4">
        <f>COUNTIF(B8:AF8,"7")</f>
        <v>18</v>
      </c>
      <c r="AH8" s="3">
        <f>SUM(B8:AF8)</f>
        <v>126</v>
      </c>
      <c r="AI8" s="4">
        <f>COUNTIF(C8:AG8,"RC")</f>
        <v>0</v>
      </c>
    </row>
    <row r="9" spans="1:35" s="2" customFormat="1" ht="21.75" customHeight="1">
      <c r="A9" s="109"/>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1"/>
      <c r="AG9" s="4"/>
      <c r="AH9" s="3"/>
    </row>
    <row r="10" spans="1:35" s="2" customFormat="1" ht="15">
      <c r="A10" s="18" t="s">
        <v>12</v>
      </c>
      <c r="B10" s="7">
        <v>1</v>
      </c>
      <c r="C10" s="7">
        <v>2</v>
      </c>
      <c r="D10" s="8">
        <v>3</v>
      </c>
      <c r="E10" s="8">
        <v>4</v>
      </c>
      <c r="F10" s="8">
        <v>5</v>
      </c>
      <c r="G10" s="8">
        <v>6</v>
      </c>
      <c r="H10" s="8">
        <v>7</v>
      </c>
      <c r="I10" s="7">
        <v>8</v>
      </c>
      <c r="J10" s="7">
        <v>9</v>
      </c>
      <c r="K10" s="8">
        <v>10</v>
      </c>
      <c r="L10" s="8">
        <v>11</v>
      </c>
      <c r="M10" s="8">
        <v>12</v>
      </c>
      <c r="N10" s="8">
        <v>13</v>
      </c>
      <c r="O10" s="8">
        <v>14</v>
      </c>
      <c r="P10" s="7">
        <v>15</v>
      </c>
      <c r="Q10" s="7">
        <v>16</v>
      </c>
      <c r="R10" s="8">
        <v>17</v>
      </c>
      <c r="S10" s="8">
        <v>18</v>
      </c>
      <c r="T10" s="8">
        <v>19</v>
      </c>
      <c r="U10" s="8">
        <v>20</v>
      </c>
      <c r="V10" s="8">
        <v>21</v>
      </c>
      <c r="W10" s="7">
        <v>22</v>
      </c>
      <c r="X10" s="7">
        <v>23</v>
      </c>
      <c r="Y10" s="8">
        <v>24</v>
      </c>
      <c r="Z10" s="8">
        <v>25</v>
      </c>
      <c r="AA10" s="8">
        <v>26</v>
      </c>
      <c r="AB10" s="8">
        <v>27</v>
      </c>
      <c r="AC10" s="8">
        <v>28</v>
      </c>
      <c r="AD10" s="7">
        <v>29</v>
      </c>
      <c r="AE10" s="7">
        <v>30</v>
      </c>
      <c r="AF10" s="8">
        <v>31</v>
      </c>
      <c r="AG10" s="5"/>
      <c r="AH10" s="5"/>
      <c r="AI10" s="16" t="s">
        <v>64</v>
      </c>
    </row>
    <row r="11" spans="1:35" s="2" customFormat="1" ht="22.5">
      <c r="A11" s="19" t="s">
        <v>6</v>
      </c>
      <c r="B11" s="10"/>
      <c r="C11" s="10"/>
      <c r="D11" s="8">
        <v>7</v>
      </c>
      <c r="E11" s="8">
        <v>7</v>
      </c>
      <c r="F11" s="20" t="s">
        <v>65</v>
      </c>
      <c r="G11" s="20">
        <v>7</v>
      </c>
      <c r="H11" s="20">
        <v>7</v>
      </c>
      <c r="I11" s="10"/>
      <c r="J11" s="10"/>
      <c r="K11" s="8">
        <v>7</v>
      </c>
      <c r="L11" s="8">
        <v>7</v>
      </c>
      <c r="M11" s="20" t="s">
        <v>65</v>
      </c>
      <c r="N11" s="20">
        <v>7</v>
      </c>
      <c r="O11" s="20">
        <v>7</v>
      </c>
      <c r="P11" s="10"/>
      <c r="Q11" s="10"/>
      <c r="R11" s="8">
        <v>7</v>
      </c>
      <c r="S11" s="8">
        <v>7</v>
      </c>
      <c r="T11" s="20" t="s">
        <v>65</v>
      </c>
      <c r="U11" s="20">
        <v>7</v>
      </c>
      <c r="V11" s="20">
        <v>7</v>
      </c>
      <c r="W11" s="25"/>
      <c r="X11" s="23"/>
      <c r="Y11" s="23"/>
      <c r="Z11" s="23"/>
      <c r="AA11" s="23"/>
      <c r="AB11" s="23"/>
      <c r="AC11" s="23"/>
      <c r="AD11" s="23"/>
      <c r="AE11" s="23"/>
      <c r="AF11" s="23"/>
      <c r="AG11" s="4">
        <f>COUNTIF(B11:AF11,"7")</f>
        <v>12</v>
      </c>
      <c r="AH11" s="3">
        <f t="shared" ref="AH11:AH41" si="0">SUM(B11:AF11)</f>
        <v>84</v>
      </c>
      <c r="AI11" s="4">
        <f>COUNTIF(C11:AG11,"RC")</f>
        <v>0</v>
      </c>
    </row>
    <row r="12" spans="1:35" s="2" customFormat="1" ht="24.75" customHeight="1">
      <c r="A12" s="109"/>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1"/>
      <c r="AG12" s="4"/>
      <c r="AH12" s="3"/>
      <c r="AI12" s="4"/>
    </row>
    <row r="13" spans="1:35" s="2" customFormat="1" ht="15">
      <c r="A13" s="18" t="s">
        <v>1</v>
      </c>
      <c r="B13" s="21">
        <v>1</v>
      </c>
      <c r="C13" s="8">
        <v>2</v>
      </c>
      <c r="D13" s="8">
        <v>3</v>
      </c>
      <c r="E13" s="8">
        <v>4</v>
      </c>
      <c r="F13" s="7">
        <v>5</v>
      </c>
      <c r="G13" s="7">
        <v>6</v>
      </c>
      <c r="H13" s="11">
        <v>7</v>
      </c>
      <c r="I13" s="11">
        <v>8</v>
      </c>
      <c r="J13" s="11">
        <v>9</v>
      </c>
      <c r="K13" s="8">
        <v>10</v>
      </c>
      <c r="L13" s="21">
        <v>11</v>
      </c>
      <c r="M13" s="7">
        <v>12</v>
      </c>
      <c r="N13" s="7">
        <v>13</v>
      </c>
      <c r="O13" s="8">
        <v>14</v>
      </c>
      <c r="P13" s="8">
        <v>15</v>
      </c>
      <c r="Q13" s="8">
        <v>16</v>
      </c>
      <c r="R13" s="8">
        <v>17</v>
      </c>
      <c r="S13" s="8">
        <v>18</v>
      </c>
      <c r="T13" s="7">
        <v>19</v>
      </c>
      <c r="U13" s="7">
        <v>20</v>
      </c>
      <c r="V13" s="8">
        <v>21</v>
      </c>
      <c r="W13" s="8">
        <v>22</v>
      </c>
      <c r="X13" s="8">
        <v>23</v>
      </c>
      <c r="Y13" s="8">
        <v>24</v>
      </c>
      <c r="Z13" s="8">
        <v>25</v>
      </c>
      <c r="AA13" s="7">
        <v>26</v>
      </c>
      <c r="AB13" s="7">
        <v>27</v>
      </c>
      <c r="AC13" s="8">
        <v>28</v>
      </c>
      <c r="AD13" s="8">
        <v>29</v>
      </c>
      <c r="AE13" s="8">
        <v>30</v>
      </c>
      <c r="AF13" s="8"/>
      <c r="AG13" s="5"/>
      <c r="AH13" s="5"/>
      <c r="AI13" s="17"/>
    </row>
    <row r="14" spans="1:35" s="2" customFormat="1" ht="22.5">
      <c r="A14" s="19" t="s">
        <v>6</v>
      </c>
      <c r="B14" s="23"/>
      <c r="C14" s="23"/>
      <c r="D14" s="23"/>
      <c r="E14" s="23"/>
      <c r="F14" s="23"/>
      <c r="G14" s="23"/>
      <c r="H14" s="8">
        <v>7</v>
      </c>
      <c r="I14" s="8">
        <v>7</v>
      </c>
      <c r="J14" s="20" t="s">
        <v>65</v>
      </c>
      <c r="K14" s="20">
        <v>7</v>
      </c>
      <c r="L14" s="24"/>
      <c r="M14" s="10"/>
      <c r="N14" s="10"/>
      <c r="O14" s="8">
        <v>7</v>
      </c>
      <c r="P14" s="8">
        <v>7</v>
      </c>
      <c r="Q14" s="20" t="s">
        <v>65</v>
      </c>
      <c r="R14" s="20">
        <v>7</v>
      </c>
      <c r="S14" s="20">
        <v>7</v>
      </c>
      <c r="T14" s="10"/>
      <c r="U14" s="10"/>
      <c r="V14" s="8">
        <v>7</v>
      </c>
      <c r="W14" s="8">
        <v>7</v>
      </c>
      <c r="X14" s="20" t="s">
        <v>65</v>
      </c>
      <c r="Y14" s="20">
        <v>7</v>
      </c>
      <c r="Z14" s="20">
        <v>7</v>
      </c>
      <c r="AA14" s="10"/>
      <c r="AB14" s="10"/>
      <c r="AC14" s="8">
        <v>7</v>
      </c>
      <c r="AD14" s="8">
        <v>7</v>
      </c>
      <c r="AE14" s="20" t="s">
        <v>65</v>
      </c>
      <c r="AF14" s="11"/>
      <c r="AG14" s="4">
        <f>COUNTIF(B14:AF14,"7")</f>
        <v>13</v>
      </c>
      <c r="AH14" s="3">
        <f t="shared" si="0"/>
        <v>91</v>
      </c>
      <c r="AI14" s="4">
        <f>COUNTIF(C14:AG14,"RC")</f>
        <v>0</v>
      </c>
    </row>
    <row r="15" spans="1:35" s="2" customFormat="1" ht="21.75" customHeight="1">
      <c r="A15" s="109"/>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1"/>
      <c r="AG15" s="4"/>
      <c r="AH15" s="3"/>
      <c r="AI15" s="4"/>
    </row>
    <row r="16" spans="1:35" s="2" customFormat="1" ht="15">
      <c r="A16" s="18" t="s">
        <v>2</v>
      </c>
      <c r="B16" s="8">
        <v>1</v>
      </c>
      <c r="C16" s="8">
        <v>2</v>
      </c>
      <c r="D16" s="7">
        <v>3</v>
      </c>
      <c r="E16" s="7">
        <v>4</v>
      </c>
      <c r="F16" s="8">
        <v>5</v>
      </c>
      <c r="G16" s="8">
        <v>6</v>
      </c>
      <c r="H16" s="8">
        <v>7</v>
      </c>
      <c r="I16" s="8">
        <v>8</v>
      </c>
      <c r="J16" s="8">
        <v>9</v>
      </c>
      <c r="K16" s="7">
        <v>10</v>
      </c>
      <c r="L16" s="7">
        <v>11</v>
      </c>
      <c r="M16" s="8">
        <v>12</v>
      </c>
      <c r="N16" s="8">
        <v>13</v>
      </c>
      <c r="O16" s="8">
        <v>14</v>
      </c>
      <c r="P16" s="8">
        <v>15</v>
      </c>
      <c r="Q16" s="8">
        <v>16</v>
      </c>
      <c r="R16" s="7">
        <v>17</v>
      </c>
      <c r="S16" s="7">
        <v>18</v>
      </c>
      <c r="T16" s="8">
        <v>19</v>
      </c>
      <c r="U16" s="8">
        <v>20</v>
      </c>
      <c r="V16" s="8">
        <v>21</v>
      </c>
      <c r="W16" s="8">
        <v>22</v>
      </c>
      <c r="X16" s="8">
        <v>23</v>
      </c>
      <c r="Y16" s="7">
        <v>24</v>
      </c>
      <c r="Z16" s="21">
        <v>25</v>
      </c>
      <c r="AA16" s="8">
        <v>26</v>
      </c>
      <c r="AB16" s="8">
        <v>27</v>
      </c>
      <c r="AC16" s="8">
        <v>28</v>
      </c>
      <c r="AD16" s="8">
        <v>29</v>
      </c>
      <c r="AE16" s="8">
        <v>30</v>
      </c>
      <c r="AF16" s="7">
        <v>31</v>
      </c>
      <c r="AG16" s="5"/>
      <c r="AH16" s="5"/>
      <c r="AI16" s="17"/>
    </row>
    <row r="17" spans="1:35" s="2" customFormat="1" ht="22.5">
      <c r="A17" s="19" t="s">
        <v>6</v>
      </c>
      <c r="B17" s="8">
        <v>7</v>
      </c>
      <c r="C17" s="8">
        <v>7</v>
      </c>
      <c r="D17" s="10"/>
      <c r="E17" s="10"/>
      <c r="F17" s="8">
        <v>7</v>
      </c>
      <c r="G17" s="8">
        <v>7</v>
      </c>
      <c r="H17" s="20" t="s">
        <v>65</v>
      </c>
      <c r="I17" s="20">
        <v>7</v>
      </c>
      <c r="J17" s="20">
        <v>7</v>
      </c>
      <c r="K17" s="10"/>
      <c r="L17" s="10"/>
      <c r="M17" s="8">
        <v>7</v>
      </c>
      <c r="N17" s="8">
        <v>7</v>
      </c>
      <c r="O17" s="20" t="s">
        <v>65</v>
      </c>
      <c r="P17" s="20">
        <v>7</v>
      </c>
      <c r="Q17" s="20">
        <v>7</v>
      </c>
      <c r="R17" s="25"/>
      <c r="S17" s="23"/>
      <c r="T17" s="23"/>
      <c r="U17" s="23"/>
      <c r="V17" s="23"/>
      <c r="W17" s="23"/>
      <c r="X17" s="23"/>
      <c r="Y17" s="23"/>
      <c r="Z17" s="23"/>
      <c r="AA17" s="23"/>
      <c r="AB17" s="23"/>
      <c r="AC17" s="23"/>
      <c r="AD17" s="23"/>
      <c r="AE17" s="23"/>
      <c r="AF17" s="23"/>
      <c r="AG17" s="4">
        <f>COUNTIF(B17:AF17,"7")</f>
        <v>10</v>
      </c>
      <c r="AH17" s="3">
        <f t="shared" si="0"/>
        <v>70</v>
      </c>
      <c r="AI17" s="4">
        <f>COUNTIF(C17:AG17,"RC")</f>
        <v>0</v>
      </c>
    </row>
    <row r="18" spans="1:35" s="2" customFormat="1" ht="24"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7"/>
      <c r="AG18" s="4"/>
      <c r="AH18" s="3"/>
      <c r="AI18" s="4"/>
    </row>
    <row r="19" spans="1:35" s="2" customFormat="1" ht="15">
      <c r="A19" s="18" t="s">
        <v>3</v>
      </c>
      <c r="B19" s="21">
        <v>1</v>
      </c>
      <c r="C19" s="8">
        <v>2</v>
      </c>
      <c r="D19" s="8">
        <v>3</v>
      </c>
      <c r="E19" s="8">
        <v>4</v>
      </c>
      <c r="F19" s="8">
        <v>5</v>
      </c>
      <c r="G19" s="8">
        <v>6</v>
      </c>
      <c r="H19" s="7">
        <v>7</v>
      </c>
      <c r="I19" s="7">
        <v>8</v>
      </c>
      <c r="J19" s="8">
        <v>9</v>
      </c>
      <c r="K19" s="8">
        <v>10</v>
      </c>
      <c r="L19" s="8">
        <v>11</v>
      </c>
      <c r="M19" s="8">
        <v>12</v>
      </c>
      <c r="N19" s="8">
        <v>13</v>
      </c>
      <c r="O19" s="7">
        <v>14</v>
      </c>
      <c r="P19" s="7">
        <v>15</v>
      </c>
      <c r="Q19" s="8">
        <v>16</v>
      </c>
      <c r="R19" s="8">
        <v>17</v>
      </c>
      <c r="S19" s="8">
        <v>18</v>
      </c>
      <c r="T19" s="8">
        <v>19</v>
      </c>
      <c r="U19" s="8">
        <v>20</v>
      </c>
      <c r="V19" s="7">
        <v>21</v>
      </c>
      <c r="W19" s="7">
        <v>22</v>
      </c>
      <c r="X19" s="8">
        <v>23</v>
      </c>
      <c r="Y19" s="8">
        <v>24</v>
      </c>
      <c r="Z19" s="8">
        <v>25</v>
      </c>
      <c r="AA19" s="8">
        <v>26</v>
      </c>
      <c r="AB19" s="8">
        <v>27</v>
      </c>
      <c r="AC19" s="7">
        <v>28</v>
      </c>
      <c r="AD19" s="7">
        <v>29</v>
      </c>
      <c r="AE19" s="8">
        <v>30</v>
      </c>
      <c r="AF19" s="8">
        <v>31</v>
      </c>
      <c r="AG19" s="5"/>
      <c r="AH19" s="5"/>
      <c r="AI19" s="17"/>
    </row>
    <row r="20" spans="1:35" s="2" customFormat="1" ht="22.5">
      <c r="A20" s="19" t="s">
        <v>6</v>
      </c>
      <c r="B20" s="23"/>
      <c r="C20" s="23"/>
      <c r="D20" s="8">
        <v>7</v>
      </c>
      <c r="E20" s="20" t="s">
        <v>65</v>
      </c>
      <c r="F20" s="20">
        <v>7</v>
      </c>
      <c r="G20" s="20">
        <v>7</v>
      </c>
      <c r="H20" s="10"/>
      <c r="I20" s="10"/>
      <c r="J20" s="8">
        <v>7</v>
      </c>
      <c r="K20" s="8">
        <v>7</v>
      </c>
      <c r="L20" s="20" t="s">
        <v>65</v>
      </c>
      <c r="M20" s="20">
        <v>7</v>
      </c>
      <c r="N20" s="20">
        <v>7</v>
      </c>
      <c r="O20" s="10"/>
      <c r="P20" s="10"/>
      <c r="Q20" s="8">
        <v>7</v>
      </c>
      <c r="R20" s="8">
        <v>7</v>
      </c>
      <c r="S20" s="20" t="s">
        <v>65</v>
      </c>
      <c r="T20" s="20">
        <v>7</v>
      </c>
      <c r="U20" s="20">
        <v>7</v>
      </c>
      <c r="V20" s="10"/>
      <c r="W20" s="10"/>
      <c r="X20" s="8">
        <v>7</v>
      </c>
      <c r="Y20" s="8">
        <v>7</v>
      </c>
      <c r="Z20" s="20" t="s">
        <v>65</v>
      </c>
      <c r="AA20" s="20">
        <v>7</v>
      </c>
      <c r="AB20" s="20">
        <v>7</v>
      </c>
      <c r="AC20" s="10"/>
      <c r="AD20" s="10"/>
      <c r="AE20" s="8">
        <v>7</v>
      </c>
      <c r="AF20" s="8">
        <v>7</v>
      </c>
      <c r="AG20" s="4">
        <f>COUNTIF(B20:AF20,"7")</f>
        <v>17</v>
      </c>
      <c r="AH20" s="3">
        <f t="shared" si="0"/>
        <v>119</v>
      </c>
      <c r="AI20" s="4">
        <f>COUNTIF(C20:AG20,"RC")</f>
        <v>0</v>
      </c>
    </row>
    <row r="21" spans="1:35" s="2" customFormat="1" ht="21" customHeight="1">
      <c r="A21" s="10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1"/>
      <c r="AG21" s="4"/>
      <c r="AH21" s="3"/>
      <c r="AI21" s="4"/>
    </row>
    <row r="22" spans="1:35" s="2" customFormat="1" ht="15">
      <c r="A22" s="18" t="s">
        <v>4</v>
      </c>
      <c r="B22" s="8">
        <v>1</v>
      </c>
      <c r="C22" s="8">
        <v>2</v>
      </c>
      <c r="D22" s="8">
        <v>3</v>
      </c>
      <c r="E22" s="7">
        <v>4</v>
      </c>
      <c r="F22" s="7">
        <v>5</v>
      </c>
      <c r="G22" s="8">
        <v>6</v>
      </c>
      <c r="H22" s="8">
        <v>7</v>
      </c>
      <c r="I22" s="8">
        <v>8</v>
      </c>
      <c r="J22" s="8">
        <v>9</v>
      </c>
      <c r="K22" s="8">
        <v>10</v>
      </c>
      <c r="L22" s="7">
        <v>11</v>
      </c>
      <c r="M22" s="7">
        <v>12</v>
      </c>
      <c r="N22" s="8">
        <v>13</v>
      </c>
      <c r="O22" s="8">
        <v>14</v>
      </c>
      <c r="P22" s="8">
        <v>15</v>
      </c>
      <c r="Q22" s="8">
        <v>16</v>
      </c>
      <c r="R22" s="8">
        <v>17</v>
      </c>
      <c r="S22" s="7">
        <v>18</v>
      </c>
      <c r="T22" s="7">
        <v>19</v>
      </c>
      <c r="U22" s="8">
        <v>20</v>
      </c>
      <c r="V22" s="8">
        <v>21</v>
      </c>
      <c r="W22" s="8">
        <v>22</v>
      </c>
      <c r="X22" s="8">
        <v>23</v>
      </c>
      <c r="Y22" s="8">
        <v>24</v>
      </c>
      <c r="Z22" s="7">
        <v>25</v>
      </c>
      <c r="AA22" s="7">
        <v>26</v>
      </c>
      <c r="AB22" s="8">
        <v>27</v>
      </c>
      <c r="AC22" s="8">
        <v>28</v>
      </c>
      <c r="AD22" s="8"/>
      <c r="AE22" s="8"/>
      <c r="AF22" s="8"/>
      <c r="AG22" s="5"/>
      <c r="AH22" s="5"/>
      <c r="AI22" s="17"/>
    </row>
    <row r="23" spans="1:35" s="2" customFormat="1" ht="22.5">
      <c r="A23" s="19" t="s">
        <v>6</v>
      </c>
      <c r="B23" s="20" t="s">
        <v>65</v>
      </c>
      <c r="C23" s="20">
        <v>7</v>
      </c>
      <c r="D23" s="20">
        <v>7</v>
      </c>
      <c r="E23" s="25"/>
      <c r="F23" s="23"/>
      <c r="G23" s="23"/>
      <c r="H23" s="23"/>
      <c r="I23" s="23"/>
      <c r="J23" s="23"/>
      <c r="K23" s="23"/>
      <c r="L23" s="23"/>
      <c r="M23" s="23"/>
      <c r="N23" s="23"/>
      <c r="O23" s="23"/>
      <c r="P23" s="23"/>
      <c r="Q23" s="23"/>
      <c r="R23" s="23"/>
      <c r="S23" s="23"/>
      <c r="T23" s="23"/>
      <c r="U23" s="8">
        <v>7</v>
      </c>
      <c r="V23" s="8">
        <v>7</v>
      </c>
      <c r="W23" s="20" t="s">
        <v>65</v>
      </c>
      <c r="X23" s="20">
        <v>7</v>
      </c>
      <c r="Y23" s="20">
        <v>7</v>
      </c>
      <c r="Z23" s="10"/>
      <c r="AA23" s="10"/>
      <c r="AB23" s="8">
        <v>7</v>
      </c>
      <c r="AC23" s="8">
        <v>7</v>
      </c>
      <c r="AD23" s="20"/>
      <c r="AE23" s="20"/>
      <c r="AF23" s="11"/>
      <c r="AG23" s="4">
        <f>COUNTIF(B23:AF23,"7")</f>
        <v>8</v>
      </c>
      <c r="AH23" s="3">
        <f t="shared" si="0"/>
        <v>56</v>
      </c>
      <c r="AI23" s="4">
        <f>COUNTIF(C23:AG23,"RC")</f>
        <v>0</v>
      </c>
    </row>
    <row r="24" spans="1:35" s="2" customFormat="1" ht="21.75" customHeight="1">
      <c r="A24" s="10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1"/>
      <c r="AG24" s="4"/>
      <c r="AH24" s="3"/>
      <c r="AI24" s="4"/>
    </row>
    <row r="25" spans="1:35" s="2" customFormat="1" ht="15">
      <c r="A25" s="18" t="s">
        <v>66</v>
      </c>
      <c r="B25" s="8">
        <v>1</v>
      </c>
      <c r="C25" s="8">
        <v>2</v>
      </c>
      <c r="D25" s="8">
        <v>3</v>
      </c>
      <c r="E25" s="7">
        <v>4</v>
      </c>
      <c r="F25" s="7">
        <v>5</v>
      </c>
      <c r="G25" s="8">
        <v>6</v>
      </c>
      <c r="H25" s="8">
        <v>7</v>
      </c>
      <c r="I25" s="8">
        <v>8</v>
      </c>
      <c r="J25" s="8">
        <v>9</v>
      </c>
      <c r="K25" s="8">
        <v>10</v>
      </c>
      <c r="L25" s="7">
        <v>11</v>
      </c>
      <c r="M25" s="7">
        <v>12</v>
      </c>
      <c r="N25" s="8">
        <v>13</v>
      </c>
      <c r="O25" s="8">
        <v>14</v>
      </c>
      <c r="P25" s="8">
        <v>15</v>
      </c>
      <c r="Q25" s="8">
        <v>16</v>
      </c>
      <c r="R25" s="8">
        <v>17</v>
      </c>
      <c r="S25" s="7">
        <v>18</v>
      </c>
      <c r="T25" s="7">
        <v>19</v>
      </c>
      <c r="U25" s="8">
        <v>20</v>
      </c>
      <c r="V25" s="8">
        <v>21</v>
      </c>
      <c r="W25" s="8">
        <v>22</v>
      </c>
      <c r="X25" s="8">
        <v>23</v>
      </c>
      <c r="Y25" s="8">
        <v>24</v>
      </c>
      <c r="Z25" s="7">
        <v>25</v>
      </c>
      <c r="AA25" s="7">
        <v>26</v>
      </c>
      <c r="AB25" s="8">
        <v>27</v>
      </c>
      <c r="AC25" s="8">
        <v>28</v>
      </c>
      <c r="AD25" s="8">
        <v>29</v>
      </c>
      <c r="AE25" s="8">
        <v>30</v>
      </c>
      <c r="AF25" s="8">
        <v>31</v>
      </c>
      <c r="AG25" s="5"/>
      <c r="AH25" s="5"/>
      <c r="AI25" s="17"/>
    </row>
    <row r="26" spans="1:35" s="2" customFormat="1" ht="22.5">
      <c r="A26" s="19" t="s">
        <v>6</v>
      </c>
      <c r="B26" s="20" t="s">
        <v>65</v>
      </c>
      <c r="C26" s="20">
        <v>7</v>
      </c>
      <c r="D26" s="20">
        <v>7</v>
      </c>
      <c r="E26" s="10"/>
      <c r="F26" s="10"/>
      <c r="G26" s="8">
        <v>7</v>
      </c>
      <c r="H26" s="8">
        <v>7</v>
      </c>
      <c r="I26" s="20" t="s">
        <v>65</v>
      </c>
      <c r="J26" s="20">
        <v>7</v>
      </c>
      <c r="K26" s="20">
        <v>7</v>
      </c>
      <c r="L26" s="10"/>
      <c r="M26" s="10"/>
      <c r="N26" s="8">
        <v>7</v>
      </c>
      <c r="O26" s="8">
        <v>7</v>
      </c>
      <c r="P26" s="20" t="s">
        <v>65</v>
      </c>
      <c r="Q26" s="20">
        <v>7</v>
      </c>
      <c r="R26" s="20">
        <v>7</v>
      </c>
      <c r="S26" s="10"/>
      <c r="T26" s="10"/>
      <c r="U26" s="8">
        <v>7</v>
      </c>
      <c r="V26" s="8">
        <v>7</v>
      </c>
      <c r="W26" s="20" t="s">
        <v>65</v>
      </c>
      <c r="X26" s="20">
        <v>7</v>
      </c>
      <c r="Y26" s="20">
        <v>7</v>
      </c>
      <c r="Z26" s="10"/>
      <c r="AA26" s="10"/>
      <c r="AB26" s="8">
        <v>7</v>
      </c>
      <c r="AC26" s="8">
        <v>7</v>
      </c>
      <c r="AD26" s="20" t="s">
        <v>65</v>
      </c>
      <c r="AE26" s="20">
        <v>7</v>
      </c>
      <c r="AF26" s="20">
        <v>7</v>
      </c>
      <c r="AG26" s="4">
        <f>COUNTIF(B26:AF26,"7")</f>
        <v>18</v>
      </c>
      <c r="AH26" s="3">
        <f t="shared" si="0"/>
        <v>126</v>
      </c>
      <c r="AI26" s="4">
        <f>COUNTIF(C26:AG26,"RC")</f>
        <v>0</v>
      </c>
    </row>
    <row r="27" spans="1:35" s="2" customFormat="1" ht="24.75" customHeight="1" thickBot="1">
      <c r="A27" s="10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c r="AG27" s="4"/>
      <c r="AH27" s="3"/>
      <c r="AI27" s="4"/>
    </row>
    <row r="28" spans="1:35" s="2" customFormat="1" ht="15.75" thickBot="1">
      <c r="A28" s="18" t="s">
        <v>67</v>
      </c>
      <c r="B28" s="7">
        <v>1</v>
      </c>
      <c r="C28" s="7">
        <v>2</v>
      </c>
      <c r="D28" s="8">
        <v>3</v>
      </c>
      <c r="E28" s="8">
        <v>4</v>
      </c>
      <c r="F28" s="8">
        <v>5</v>
      </c>
      <c r="G28" s="148">
        <v>6</v>
      </c>
      <c r="H28" s="8">
        <v>7</v>
      </c>
      <c r="I28" s="7">
        <v>8</v>
      </c>
      <c r="J28" s="7">
        <v>9</v>
      </c>
      <c r="K28" s="21">
        <v>10</v>
      </c>
      <c r="L28" s="8">
        <v>11</v>
      </c>
      <c r="M28" s="8">
        <v>12</v>
      </c>
      <c r="N28" s="8">
        <v>13</v>
      </c>
      <c r="O28" s="8">
        <v>14</v>
      </c>
      <c r="P28" s="7">
        <v>15</v>
      </c>
      <c r="Q28" s="7">
        <v>16</v>
      </c>
      <c r="R28" s="8">
        <v>17</v>
      </c>
      <c r="S28" s="149">
        <v>18</v>
      </c>
      <c r="T28" s="149">
        <v>19</v>
      </c>
      <c r="U28" s="149">
        <v>20</v>
      </c>
      <c r="V28" s="149">
        <v>21</v>
      </c>
      <c r="W28" s="7">
        <v>22</v>
      </c>
      <c r="X28" s="7">
        <v>23</v>
      </c>
      <c r="Y28" s="149">
        <v>24</v>
      </c>
      <c r="Z28" s="149">
        <v>25</v>
      </c>
      <c r="AA28" s="149">
        <v>26</v>
      </c>
      <c r="AB28" s="149">
        <v>27</v>
      </c>
      <c r="AC28" s="149">
        <v>28</v>
      </c>
      <c r="AD28" s="7">
        <v>29</v>
      </c>
      <c r="AE28" s="7">
        <v>30</v>
      </c>
      <c r="AF28" s="8"/>
      <c r="AG28" s="5"/>
      <c r="AH28" s="5"/>
      <c r="AI28" s="35">
        <f>SUM(AI11:AI27)</f>
        <v>0</v>
      </c>
    </row>
    <row r="29" spans="1:35" ht="22.5">
      <c r="A29" s="19" t="s">
        <v>6</v>
      </c>
      <c r="B29" s="10"/>
      <c r="C29" s="10"/>
      <c r="D29" s="8">
        <v>7</v>
      </c>
      <c r="E29" s="8">
        <v>7</v>
      </c>
      <c r="F29" s="20" t="s">
        <v>65</v>
      </c>
      <c r="G29" s="20">
        <v>7</v>
      </c>
      <c r="H29" s="20">
        <v>7</v>
      </c>
      <c r="I29" s="25"/>
      <c r="J29" s="25"/>
      <c r="K29" s="25"/>
      <c r="L29" s="23"/>
      <c r="M29" s="23"/>
      <c r="N29" s="25"/>
      <c r="O29" s="25"/>
      <c r="P29" s="25"/>
      <c r="Q29" s="25"/>
      <c r="R29" s="25"/>
      <c r="S29" s="23"/>
      <c r="T29" s="23"/>
      <c r="U29" s="25"/>
      <c r="V29" s="25"/>
      <c r="W29" s="25"/>
      <c r="X29" s="25"/>
      <c r="Y29" s="8">
        <v>7</v>
      </c>
      <c r="Z29" s="8">
        <v>7</v>
      </c>
      <c r="AA29" s="20" t="s">
        <v>65</v>
      </c>
      <c r="AB29" s="20">
        <v>7</v>
      </c>
      <c r="AC29" s="20">
        <v>7</v>
      </c>
      <c r="AD29" s="10"/>
      <c r="AE29" s="10"/>
      <c r="AF29" s="20"/>
      <c r="AG29" s="4">
        <f>COUNTIF(B29:AF29,"7")</f>
        <v>8</v>
      </c>
      <c r="AH29" s="3">
        <f t="shared" si="0"/>
        <v>56</v>
      </c>
    </row>
    <row r="30" spans="1:35" ht="15">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7"/>
      <c r="AG30" s="4"/>
      <c r="AH30" s="3"/>
    </row>
    <row r="31" spans="1:35" ht="15">
      <c r="A31" s="18" t="s">
        <v>68</v>
      </c>
      <c r="B31" s="21">
        <v>1</v>
      </c>
      <c r="C31" s="8">
        <v>2</v>
      </c>
      <c r="D31" s="8">
        <v>3</v>
      </c>
      <c r="E31" s="8">
        <v>4</v>
      </c>
      <c r="F31" s="8">
        <v>5</v>
      </c>
      <c r="G31" s="150">
        <v>6</v>
      </c>
      <c r="H31" s="7">
        <v>7</v>
      </c>
      <c r="I31" s="21">
        <v>8</v>
      </c>
      <c r="J31" s="8">
        <v>9</v>
      </c>
      <c r="K31" s="8">
        <v>10</v>
      </c>
      <c r="L31" s="8">
        <v>11</v>
      </c>
      <c r="M31" s="8">
        <v>12</v>
      </c>
      <c r="N31" s="7">
        <v>13</v>
      </c>
      <c r="O31" s="7">
        <v>14</v>
      </c>
      <c r="P31" s="8">
        <v>15</v>
      </c>
      <c r="Q31" s="8">
        <v>16</v>
      </c>
      <c r="R31" s="8">
        <v>17</v>
      </c>
      <c r="S31" s="21">
        <v>18</v>
      </c>
      <c r="T31" s="151">
        <v>19</v>
      </c>
      <c r="U31" s="7">
        <v>20</v>
      </c>
      <c r="V31" s="7">
        <v>21</v>
      </c>
      <c r="W31" s="8">
        <v>22</v>
      </c>
      <c r="X31" s="8">
        <v>23</v>
      </c>
      <c r="Y31" s="8">
        <v>24</v>
      </c>
      <c r="Z31" s="8">
        <v>25</v>
      </c>
      <c r="AA31" s="8">
        <v>26</v>
      </c>
      <c r="AB31" s="7">
        <v>27</v>
      </c>
      <c r="AC31" s="7">
        <v>28</v>
      </c>
      <c r="AD31" s="21">
        <v>29</v>
      </c>
      <c r="AE31" s="8">
        <v>30</v>
      </c>
      <c r="AF31" s="8">
        <v>31</v>
      </c>
      <c r="AG31" s="5"/>
      <c r="AH31" s="5"/>
    </row>
    <row r="32" spans="1:35" ht="22.5">
      <c r="A32" s="19" t="s">
        <v>6</v>
      </c>
      <c r="B32" s="21"/>
      <c r="C32" s="8">
        <v>7</v>
      </c>
      <c r="D32" s="8" t="s">
        <v>65</v>
      </c>
      <c r="E32" s="20">
        <v>7</v>
      </c>
      <c r="F32" s="20">
        <v>7</v>
      </c>
      <c r="G32" s="10"/>
      <c r="H32" s="10"/>
      <c r="I32" s="21"/>
      <c r="J32" s="8">
        <v>7</v>
      </c>
      <c r="K32" s="20" t="s">
        <v>65</v>
      </c>
      <c r="L32" s="20">
        <v>7</v>
      </c>
      <c r="M32" s="20">
        <v>7</v>
      </c>
      <c r="N32" s="10"/>
      <c r="O32" s="10"/>
      <c r="P32" s="8">
        <v>7</v>
      </c>
      <c r="Q32" s="8">
        <v>7</v>
      </c>
      <c r="R32" s="20" t="s">
        <v>65</v>
      </c>
      <c r="S32" s="24"/>
      <c r="T32" s="152"/>
      <c r="U32" s="10"/>
      <c r="V32" s="10"/>
      <c r="W32" s="8">
        <v>7</v>
      </c>
      <c r="X32" s="8">
        <v>7</v>
      </c>
      <c r="Y32" s="20" t="s">
        <v>65</v>
      </c>
      <c r="Z32" s="20">
        <v>7</v>
      </c>
      <c r="AA32" s="20">
        <v>7</v>
      </c>
      <c r="AB32" s="10"/>
      <c r="AC32" s="10"/>
      <c r="AD32" s="24"/>
      <c r="AE32" s="8">
        <v>7</v>
      </c>
      <c r="AF32" s="20" t="s">
        <v>65</v>
      </c>
      <c r="AG32" s="4">
        <f>COUNTIF(B32:AF32,"7")</f>
        <v>13</v>
      </c>
      <c r="AH32" s="3">
        <f t="shared" si="0"/>
        <v>91</v>
      </c>
    </row>
    <row r="33" spans="1:34" ht="15">
      <c r="A33" s="115"/>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7"/>
      <c r="AG33" s="4"/>
      <c r="AH33" s="3"/>
    </row>
    <row r="34" spans="1:34" ht="15">
      <c r="A34" s="18" t="s">
        <v>69</v>
      </c>
      <c r="B34" s="8">
        <v>1</v>
      </c>
      <c r="C34" s="8">
        <v>2</v>
      </c>
      <c r="D34" s="153">
        <v>3</v>
      </c>
      <c r="E34" s="7">
        <v>4</v>
      </c>
      <c r="F34" s="8">
        <v>5</v>
      </c>
      <c r="G34" s="8">
        <v>6</v>
      </c>
      <c r="H34" s="8">
        <v>7</v>
      </c>
      <c r="I34" s="8">
        <v>8</v>
      </c>
      <c r="J34" s="8">
        <v>9</v>
      </c>
      <c r="K34" s="7">
        <v>10</v>
      </c>
      <c r="L34" s="7">
        <v>11</v>
      </c>
      <c r="M34" s="8">
        <v>12</v>
      </c>
      <c r="N34" s="8">
        <v>13</v>
      </c>
      <c r="O34" s="8">
        <v>14</v>
      </c>
      <c r="P34" s="8">
        <v>15</v>
      </c>
      <c r="Q34" s="8">
        <v>16</v>
      </c>
      <c r="R34" s="7">
        <v>17</v>
      </c>
      <c r="S34" s="7">
        <v>18</v>
      </c>
      <c r="T34" s="8">
        <v>19</v>
      </c>
      <c r="U34" s="8">
        <v>20</v>
      </c>
      <c r="V34" s="8">
        <v>21</v>
      </c>
      <c r="W34" s="8">
        <v>22</v>
      </c>
      <c r="X34" s="8">
        <v>23</v>
      </c>
      <c r="Y34" s="7">
        <v>24</v>
      </c>
      <c r="Z34" s="7">
        <v>25</v>
      </c>
      <c r="AA34" s="8">
        <v>26</v>
      </c>
      <c r="AB34" s="8">
        <v>27</v>
      </c>
      <c r="AC34" s="8">
        <v>28</v>
      </c>
      <c r="AD34" s="8">
        <v>29</v>
      </c>
      <c r="AE34" s="8">
        <v>30</v>
      </c>
      <c r="AF34" s="8"/>
      <c r="AG34" s="5"/>
      <c r="AH34" s="5"/>
    </row>
    <row r="35" spans="1:34" ht="22.5">
      <c r="A35" s="19" t="s">
        <v>6</v>
      </c>
      <c r="B35" s="20">
        <v>7</v>
      </c>
      <c r="C35" s="20">
        <v>7</v>
      </c>
      <c r="D35" s="10"/>
      <c r="E35" s="10"/>
      <c r="F35" s="8">
        <v>7</v>
      </c>
      <c r="G35" s="8">
        <v>7</v>
      </c>
      <c r="H35" s="20" t="s">
        <v>65</v>
      </c>
      <c r="I35" s="20">
        <v>7</v>
      </c>
      <c r="J35" s="20">
        <v>7</v>
      </c>
      <c r="K35" s="10"/>
      <c r="L35" s="10"/>
      <c r="M35" s="8">
        <v>7</v>
      </c>
      <c r="N35" s="8">
        <v>7</v>
      </c>
      <c r="O35" s="20" t="s">
        <v>65</v>
      </c>
      <c r="P35" s="20">
        <v>7</v>
      </c>
      <c r="Q35" s="20">
        <v>7</v>
      </c>
      <c r="R35" s="10"/>
      <c r="S35" s="10"/>
      <c r="T35" s="8">
        <v>7</v>
      </c>
      <c r="U35" s="8">
        <v>7</v>
      </c>
      <c r="V35" s="20" t="s">
        <v>65</v>
      </c>
      <c r="W35" s="20">
        <v>7</v>
      </c>
      <c r="X35" s="20">
        <v>7</v>
      </c>
      <c r="Y35" s="10"/>
      <c r="Z35" s="10"/>
      <c r="AA35" s="8">
        <v>7</v>
      </c>
      <c r="AB35" s="8">
        <v>7</v>
      </c>
      <c r="AC35" s="20" t="s">
        <v>65</v>
      </c>
      <c r="AD35" s="20">
        <v>7</v>
      </c>
      <c r="AE35" s="20">
        <v>7</v>
      </c>
      <c r="AF35" s="11"/>
      <c r="AG35" s="4">
        <f>COUNTIF(B35:AF35,"7")</f>
        <v>18</v>
      </c>
      <c r="AH35" s="3">
        <f t="shared" si="0"/>
        <v>126</v>
      </c>
    </row>
    <row r="36" spans="1:34" ht="15">
      <c r="A36" s="115"/>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7"/>
      <c r="AG36" s="4"/>
      <c r="AH36" s="3"/>
    </row>
    <row r="37" spans="1:34" ht="15">
      <c r="A37" s="18" t="s">
        <v>70</v>
      </c>
      <c r="B37" s="7">
        <v>1</v>
      </c>
      <c r="C37" s="7">
        <v>2</v>
      </c>
      <c r="D37" s="8">
        <v>3</v>
      </c>
      <c r="E37" s="8">
        <v>4</v>
      </c>
      <c r="F37" s="8">
        <v>5</v>
      </c>
      <c r="G37" s="8">
        <v>6</v>
      </c>
      <c r="H37" s="8">
        <v>7</v>
      </c>
      <c r="I37" s="7">
        <v>8</v>
      </c>
      <c r="J37" s="7">
        <v>9</v>
      </c>
      <c r="K37" s="8">
        <v>10</v>
      </c>
      <c r="L37" s="8">
        <v>11</v>
      </c>
      <c r="M37" s="8">
        <v>12</v>
      </c>
      <c r="N37" s="8">
        <v>13</v>
      </c>
      <c r="O37" s="21">
        <v>14</v>
      </c>
      <c r="P37" s="7">
        <v>15</v>
      </c>
      <c r="Q37" s="7">
        <v>16</v>
      </c>
      <c r="R37" s="8">
        <v>17</v>
      </c>
      <c r="S37" s="8">
        <v>18</v>
      </c>
      <c r="T37" s="8">
        <v>19</v>
      </c>
      <c r="U37" s="8">
        <v>20</v>
      </c>
      <c r="V37" s="8">
        <v>21</v>
      </c>
      <c r="W37" s="7">
        <v>22</v>
      </c>
      <c r="X37" s="7">
        <v>23</v>
      </c>
      <c r="Y37" s="8">
        <v>24</v>
      </c>
      <c r="Z37" s="8">
        <v>25</v>
      </c>
      <c r="AA37" s="8">
        <v>26</v>
      </c>
      <c r="AB37" s="8">
        <v>27</v>
      </c>
      <c r="AC37" s="8">
        <v>28</v>
      </c>
      <c r="AD37" s="7">
        <v>29</v>
      </c>
      <c r="AE37" s="7">
        <v>30</v>
      </c>
      <c r="AF37" s="8">
        <v>31</v>
      </c>
      <c r="AG37" s="5"/>
      <c r="AH37" s="5"/>
    </row>
    <row r="38" spans="1:34" ht="22.5">
      <c r="A38" s="19" t="s">
        <v>6</v>
      </c>
      <c r="B38" s="10"/>
      <c r="C38" s="10"/>
      <c r="D38" s="8">
        <v>7</v>
      </c>
      <c r="E38" s="8">
        <v>7</v>
      </c>
      <c r="F38" s="20" t="s">
        <v>65</v>
      </c>
      <c r="G38" s="20">
        <v>7</v>
      </c>
      <c r="H38" s="20">
        <v>7</v>
      </c>
      <c r="I38" s="25"/>
      <c r="J38" s="23"/>
      <c r="K38" s="23"/>
      <c r="L38" s="23"/>
      <c r="M38" s="23"/>
      <c r="N38" s="23"/>
      <c r="O38" s="23"/>
      <c r="P38" s="23"/>
      <c r="Q38" s="23"/>
      <c r="R38" s="23"/>
      <c r="S38" s="23"/>
      <c r="T38" s="23"/>
      <c r="U38" s="23"/>
      <c r="V38" s="23"/>
      <c r="W38" s="23"/>
      <c r="X38" s="23"/>
      <c r="Y38" s="23"/>
      <c r="Z38" s="23"/>
      <c r="AA38" s="23"/>
      <c r="AB38" s="23"/>
      <c r="AC38" s="23"/>
      <c r="AD38" s="23"/>
      <c r="AE38" s="23"/>
      <c r="AF38" s="23"/>
      <c r="AG38" s="4">
        <f>COUNTIF(B38:AF38,"7")</f>
        <v>4</v>
      </c>
      <c r="AH38" s="3">
        <f t="shared" si="0"/>
        <v>28</v>
      </c>
    </row>
    <row r="39" spans="1:34" ht="15">
      <c r="A39" s="115"/>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7"/>
      <c r="AG39" s="4"/>
      <c r="AH39" s="3"/>
    </row>
    <row r="40" spans="1:34" ht="15">
      <c r="A40" s="18" t="s">
        <v>5</v>
      </c>
      <c r="B40" s="8">
        <v>1</v>
      </c>
      <c r="C40" s="8">
        <v>2</v>
      </c>
      <c r="D40" s="8">
        <v>3</v>
      </c>
      <c r="E40" s="8">
        <v>4</v>
      </c>
      <c r="F40" s="7">
        <v>5</v>
      </c>
      <c r="G40" s="7">
        <v>6</v>
      </c>
      <c r="H40" s="8">
        <v>7</v>
      </c>
      <c r="I40" s="8">
        <v>8</v>
      </c>
      <c r="J40" s="8">
        <v>9</v>
      </c>
      <c r="K40" s="8">
        <v>10</v>
      </c>
      <c r="L40" s="8">
        <v>11</v>
      </c>
      <c r="M40" s="7">
        <v>12</v>
      </c>
      <c r="N40" s="7">
        <v>13</v>
      </c>
      <c r="O40" s="8">
        <v>14</v>
      </c>
      <c r="P40" s="21">
        <v>15</v>
      </c>
      <c r="Q40" s="8">
        <v>16</v>
      </c>
      <c r="R40" s="8">
        <v>17</v>
      </c>
      <c r="S40" s="8">
        <v>18</v>
      </c>
      <c r="T40" s="7">
        <v>19</v>
      </c>
      <c r="U40" s="7">
        <v>20</v>
      </c>
      <c r="V40" s="8">
        <v>21</v>
      </c>
      <c r="W40" s="8">
        <v>22</v>
      </c>
      <c r="X40" s="8">
        <v>23</v>
      </c>
      <c r="Y40" s="8">
        <v>24</v>
      </c>
      <c r="Z40" s="8">
        <v>25</v>
      </c>
      <c r="AA40" s="7">
        <v>26</v>
      </c>
      <c r="AB40" s="7">
        <v>27</v>
      </c>
      <c r="AC40" s="8">
        <v>28</v>
      </c>
      <c r="AD40" s="8">
        <v>29</v>
      </c>
      <c r="AE40" s="8">
        <v>30</v>
      </c>
      <c r="AF40" s="8">
        <v>31</v>
      </c>
      <c r="AG40" s="5"/>
      <c r="AH40" s="5"/>
    </row>
    <row r="41" spans="1:34" ht="23.25" thickBot="1">
      <c r="A41" s="19" t="s">
        <v>6</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2"/>
      <c r="AG41" s="4">
        <f>COUNTIF(B41:AF41,"7")</f>
        <v>0</v>
      </c>
      <c r="AH41" s="3">
        <f t="shared" si="0"/>
        <v>0</v>
      </c>
    </row>
    <row r="42" spans="1:34" ht="15.75" thickBot="1">
      <c r="A42" s="32"/>
      <c r="B42" s="14"/>
      <c r="C42" s="1"/>
      <c r="I42" s="12"/>
      <c r="L42" s="9"/>
      <c r="AG42" s="33">
        <f>SUM(AG8:AG41)</f>
        <v>139</v>
      </c>
      <c r="AH42" s="34">
        <f>SUM(AH8:AH41)</f>
        <v>973</v>
      </c>
    </row>
    <row r="43" spans="1:34">
      <c r="B43" s="27"/>
      <c r="C43" s="1" t="s">
        <v>7</v>
      </c>
      <c r="D43" s="1"/>
      <c r="E43" s="1"/>
      <c r="K43" s="12" t="s">
        <v>71</v>
      </c>
      <c r="L43" s="28"/>
      <c r="Q43" s="29"/>
      <c r="T43" s="28"/>
      <c r="AF43" s="15"/>
      <c r="AG43" s="9"/>
    </row>
    <row r="44" spans="1:34">
      <c r="B44" s="6"/>
      <c r="C44" s="1" t="s">
        <v>8</v>
      </c>
      <c r="D44" s="1"/>
      <c r="E44" s="1"/>
      <c r="K44" s="13" t="s">
        <v>72</v>
      </c>
      <c r="AF44" s="15" t="s">
        <v>73</v>
      </c>
      <c r="AG44" s="12" t="s">
        <v>74</v>
      </c>
      <c r="AH44" s="28"/>
    </row>
    <row r="45" spans="1:34">
      <c r="B45" s="26"/>
      <c r="C45" s="1" t="s">
        <v>9</v>
      </c>
      <c r="D45" s="1"/>
      <c r="E45" s="1"/>
      <c r="P45" s="12"/>
      <c r="Q45" s="9"/>
      <c r="R45" s="9"/>
      <c r="S45" s="9"/>
      <c r="T45" s="9"/>
      <c r="U45" s="9"/>
      <c r="V45" s="9"/>
      <c r="W45" s="9"/>
      <c r="X45" s="9"/>
      <c r="Y45" s="9"/>
      <c r="Z45" s="9"/>
      <c r="AA45" s="9"/>
      <c r="AB45" s="9"/>
      <c r="AC45" s="9"/>
      <c r="AD45" s="9"/>
      <c r="AE45" s="9"/>
      <c r="AF45" s="9"/>
      <c r="AG45" s="12" t="s">
        <v>75</v>
      </c>
      <c r="AH45" s="28"/>
    </row>
    <row r="46" spans="1:34">
      <c r="B46" s="36"/>
      <c r="C46" s="1" t="s">
        <v>13</v>
      </c>
      <c r="AG46" s="28"/>
      <c r="AH46" s="28"/>
    </row>
    <row r="47" spans="1:34">
      <c r="B47" s="14"/>
      <c r="C47" s="1"/>
      <c r="I47" s="12"/>
      <c r="L47" s="9"/>
    </row>
  </sheetData>
  <mergeCells count="7">
    <mergeCell ref="A39:AF39"/>
    <mergeCell ref="A30:AF30"/>
    <mergeCell ref="A33:AF33"/>
    <mergeCell ref="A36:AF36"/>
    <mergeCell ref="B3:AI4"/>
    <mergeCell ref="B6:AH6"/>
    <mergeCell ref="A18:AF18"/>
  </mergeCells>
  <conditionalFormatting sqref="C11:AG11 B40:AF41 B10:AF11 B13:AG14 B16:AG17 B19:AG20 B22:AG23 B25:AG26 B28:AF29 B31:AF32 B34:AF35 B37:AF38 B7:AG8">
    <cfRule type="cellIs" dxfId="0" priority="720" stopIfTrue="1" operator="equal">
      <formula>"X"</formula>
    </cfRule>
  </conditionalFormatting>
  <pageMargins left="0.42" right="0.59055118110236227" top="0.39370078740157483" bottom="0.39370078740157483"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P70"/>
  <sheetViews>
    <sheetView topLeftCell="A7" zoomScaleSheetLayoutView="85" workbookViewId="0">
      <selection activeCell="F20" sqref="F20"/>
    </sheetView>
  </sheetViews>
  <sheetFormatPr baseColWidth="10" defaultRowHeight="12.75"/>
  <cols>
    <col min="6" max="6" width="12.5703125" customWidth="1"/>
    <col min="7" max="7" width="11.42578125" customWidth="1"/>
  </cols>
  <sheetData>
    <row r="1" spans="1:16" ht="13.5" thickBot="1">
      <c r="A1" s="38" t="s">
        <v>14</v>
      </c>
      <c r="B1" s="39"/>
      <c r="C1" s="39"/>
      <c r="D1" s="39"/>
      <c r="E1" s="39"/>
      <c r="F1" s="39"/>
      <c r="G1" s="39"/>
      <c r="H1" s="39"/>
      <c r="I1" s="39"/>
      <c r="J1" s="39"/>
      <c r="K1" s="39"/>
    </row>
    <row r="2" spans="1:16">
      <c r="A2" s="119" t="s">
        <v>15</v>
      </c>
      <c r="B2" s="120"/>
      <c r="C2" s="120"/>
      <c r="D2" s="120"/>
      <c r="E2" s="120"/>
      <c r="F2" s="120"/>
      <c r="G2" s="120"/>
      <c r="H2" s="120"/>
      <c r="I2" s="120"/>
      <c r="J2" s="121"/>
      <c r="K2" s="40"/>
      <c r="L2" s="41"/>
      <c r="M2" s="42"/>
      <c r="N2" s="42"/>
      <c r="O2" s="42"/>
      <c r="P2" s="42"/>
    </row>
    <row r="3" spans="1:16">
      <c r="A3" s="122"/>
      <c r="B3" s="123"/>
      <c r="C3" s="123"/>
      <c r="D3" s="123"/>
      <c r="E3" s="123"/>
      <c r="F3" s="123"/>
      <c r="G3" s="123"/>
      <c r="H3" s="123"/>
      <c r="I3" s="123"/>
      <c r="J3" s="124"/>
      <c r="K3" s="40"/>
      <c r="L3" s="41"/>
      <c r="M3" s="42"/>
      <c r="N3" s="42"/>
      <c r="O3" s="42"/>
      <c r="P3" s="42"/>
    </row>
    <row r="4" spans="1:16">
      <c r="A4" s="122"/>
      <c r="B4" s="123"/>
      <c r="C4" s="123"/>
      <c r="D4" s="123"/>
      <c r="E4" s="123"/>
      <c r="F4" s="123"/>
      <c r="G4" s="123"/>
      <c r="H4" s="123"/>
      <c r="I4" s="123"/>
      <c r="J4" s="124"/>
      <c r="K4" s="40"/>
      <c r="L4" s="41"/>
      <c r="M4" s="42"/>
      <c r="N4" s="42"/>
      <c r="O4" s="42"/>
      <c r="P4" s="42"/>
    </row>
    <row r="5" spans="1:16">
      <c r="A5" s="122"/>
      <c r="B5" s="123"/>
      <c r="C5" s="123"/>
      <c r="D5" s="123"/>
      <c r="E5" s="123"/>
      <c r="F5" s="123"/>
      <c r="G5" s="123"/>
      <c r="H5" s="123"/>
      <c r="I5" s="123"/>
      <c r="J5" s="124"/>
      <c r="K5" s="40"/>
      <c r="L5" s="42"/>
      <c r="M5" s="42"/>
      <c r="N5" s="42"/>
      <c r="O5" s="42"/>
      <c r="P5" s="42"/>
    </row>
    <row r="6" spans="1:16">
      <c r="A6" s="122"/>
      <c r="B6" s="123"/>
      <c r="C6" s="123"/>
      <c r="D6" s="123"/>
      <c r="E6" s="123"/>
      <c r="F6" s="123"/>
      <c r="G6" s="123"/>
      <c r="H6" s="123"/>
      <c r="I6" s="123"/>
      <c r="J6" s="124"/>
      <c r="K6" s="40"/>
      <c r="L6" s="43"/>
      <c r="M6" s="42"/>
      <c r="N6" s="42"/>
      <c r="O6" s="42"/>
      <c r="P6" s="42"/>
    </row>
    <row r="7" spans="1:16">
      <c r="A7" s="122"/>
      <c r="B7" s="123"/>
      <c r="C7" s="123"/>
      <c r="D7" s="123"/>
      <c r="E7" s="123"/>
      <c r="F7" s="123"/>
      <c r="G7" s="123"/>
      <c r="H7" s="123"/>
      <c r="I7" s="123"/>
      <c r="J7" s="124"/>
      <c r="L7" s="43"/>
      <c r="M7" s="42"/>
      <c r="N7" s="42"/>
      <c r="O7" s="42"/>
      <c r="P7" s="42"/>
    </row>
    <row r="8" spans="1:16">
      <c r="A8" s="122"/>
      <c r="B8" s="123"/>
      <c r="C8" s="123"/>
      <c r="D8" s="123"/>
      <c r="E8" s="123"/>
      <c r="F8" s="123"/>
      <c r="G8" s="123"/>
      <c r="H8" s="123"/>
      <c r="I8" s="123"/>
      <c r="J8" s="124"/>
      <c r="L8" s="42"/>
      <c r="M8" s="42"/>
      <c r="N8" s="42"/>
      <c r="O8" s="42"/>
      <c r="P8" s="42"/>
    </row>
    <row r="9" spans="1:16" ht="13.5" thickBot="1">
      <c r="A9" s="125"/>
      <c r="B9" s="126"/>
      <c r="C9" s="126"/>
      <c r="D9" s="126"/>
      <c r="E9" s="126"/>
      <c r="F9" s="126"/>
      <c r="G9" s="126"/>
      <c r="H9" s="126"/>
      <c r="I9" s="126"/>
      <c r="J9" s="127"/>
      <c r="L9" s="42"/>
      <c r="M9" s="42"/>
      <c r="N9" s="42"/>
      <c r="O9" s="42"/>
      <c r="P9" s="42"/>
    </row>
    <row r="10" spans="1:16">
      <c r="L10" s="44"/>
      <c r="M10" s="42"/>
      <c r="N10" s="42"/>
      <c r="O10" s="42"/>
      <c r="P10" s="42"/>
    </row>
    <row r="11" spans="1:16">
      <c r="A11" s="128" t="s">
        <v>16</v>
      </c>
      <c r="B11" s="128"/>
      <c r="C11" s="128"/>
      <c r="D11" s="128"/>
      <c r="E11" s="128"/>
      <c r="F11" s="128"/>
      <c r="G11" s="128"/>
      <c r="H11" s="128"/>
      <c r="I11" s="128"/>
      <c r="J11" s="128"/>
      <c r="K11" s="45"/>
      <c r="L11" s="42"/>
      <c r="M11" s="42"/>
      <c r="N11" s="42"/>
      <c r="O11" s="42"/>
      <c r="P11" s="42"/>
    </row>
    <row r="12" spans="1:16">
      <c r="A12" s="128"/>
      <c r="B12" s="128"/>
      <c r="C12" s="128"/>
      <c r="D12" s="128"/>
      <c r="E12" s="128"/>
      <c r="F12" s="128"/>
      <c r="G12" s="128"/>
      <c r="H12" s="128"/>
      <c r="I12" s="128"/>
      <c r="J12" s="128"/>
      <c r="K12" s="46"/>
      <c r="L12" s="42"/>
      <c r="M12" s="42"/>
      <c r="N12" s="42"/>
      <c r="O12" s="42"/>
      <c r="P12" s="42"/>
    </row>
    <row r="13" spans="1:16">
      <c r="A13" s="128"/>
      <c r="B13" s="128"/>
      <c r="C13" s="128"/>
      <c r="D13" s="128"/>
      <c r="E13" s="128"/>
      <c r="F13" s="128"/>
      <c r="G13" s="128"/>
      <c r="H13" s="128"/>
      <c r="I13" s="128"/>
      <c r="J13" s="128"/>
      <c r="K13" s="47"/>
      <c r="L13" s="42"/>
      <c r="M13" s="42"/>
      <c r="N13" s="42"/>
      <c r="O13" s="42"/>
      <c r="P13" s="42"/>
    </row>
    <row r="14" spans="1:16">
      <c r="A14" s="48"/>
      <c r="B14" s="48"/>
      <c r="C14" s="49"/>
      <c r="D14" s="49"/>
      <c r="E14" s="49"/>
      <c r="F14" s="49"/>
      <c r="G14" s="47"/>
      <c r="H14" s="47"/>
      <c r="I14" s="47"/>
      <c r="J14" s="47"/>
      <c r="K14" s="47"/>
      <c r="L14" s="42"/>
      <c r="M14" s="42"/>
      <c r="N14" s="42"/>
      <c r="O14" s="42"/>
      <c r="P14" s="42"/>
    </row>
    <row r="15" spans="1:16">
      <c r="A15" s="129" t="s">
        <v>17</v>
      </c>
      <c r="B15" s="129"/>
      <c r="C15" s="129"/>
      <c r="D15" s="50"/>
      <c r="E15" s="50"/>
      <c r="F15" s="50"/>
      <c r="G15" s="50"/>
      <c r="H15" s="50"/>
      <c r="I15" s="50"/>
      <c r="J15" s="50"/>
      <c r="K15" s="50"/>
      <c r="L15" s="51" t="s">
        <v>18</v>
      </c>
      <c r="M15" s="52">
        <f>DAY(F17)</f>
        <v>1</v>
      </c>
      <c r="N15" s="52"/>
      <c r="O15" s="51" t="s">
        <v>19</v>
      </c>
      <c r="P15" s="52">
        <f>DAY(F18)</f>
        <v>28</v>
      </c>
    </row>
    <row r="16" spans="1:16">
      <c r="A16" s="53"/>
      <c r="B16" s="53"/>
      <c r="C16" s="53"/>
      <c r="D16" s="50"/>
      <c r="E16" s="50"/>
      <c r="F16" s="50"/>
      <c r="G16" s="50"/>
      <c r="H16" s="50"/>
      <c r="I16" s="50"/>
      <c r="J16" s="50"/>
      <c r="K16" s="50"/>
      <c r="L16" s="51" t="s">
        <v>20</v>
      </c>
      <c r="M16" s="51">
        <f>MONTH(F17)</f>
        <v>8</v>
      </c>
      <c r="N16" s="52"/>
      <c r="O16" s="51" t="s">
        <v>21</v>
      </c>
      <c r="P16" s="51">
        <f>MONTH(F18)</f>
        <v>2</v>
      </c>
    </row>
    <row r="17" spans="1:16">
      <c r="A17" s="47"/>
      <c r="B17" s="47"/>
      <c r="C17" s="47" t="s">
        <v>22</v>
      </c>
      <c r="D17" s="47"/>
      <c r="E17" s="47"/>
      <c r="F17" s="54">
        <v>44774</v>
      </c>
      <c r="G17" s="55"/>
      <c r="H17" s="47"/>
      <c r="I17" s="56"/>
      <c r="J17" s="47"/>
      <c r="K17" s="47"/>
      <c r="L17" s="57" t="s">
        <v>23</v>
      </c>
      <c r="M17" s="57">
        <f>YEAR(F17)</f>
        <v>2022</v>
      </c>
      <c r="N17" s="51"/>
      <c r="O17" s="57" t="s">
        <v>24</v>
      </c>
      <c r="P17" s="51">
        <f>YEAR(F18)</f>
        <v>2023</v>
      </c>
    </row>
    <row r="18" spans="1:16">
      <c r="A18" s="47"/>
      <c r="B18" s="47"/>
      <c r="C18" s="47" t="s">
        <v>25</v>
      </c>
      <c r="D18" s="47"/>
      <c r="E18" s="47"/>
      <c r="F18" s="54">
        <v>44985</v>
      </c>
      <c r="G18" s="55"/>
      <c r="H18" s="47"/>
      <c r="I18" s="56"/>
      <c r="J18" s="47"/>
      <c r="K18" s="47"/>
      <c r="L18" s="57"/>
      <c r="M18" s="57"/>
      <c r="N18" s="57"/>
      <c r="O18" s="57"/>
      <c r="P18" s="57"/>
    </row>
    <row r="19" spans="1:16">
      <c r="A19" s="47"/>
      <c r="B19" s="47"/>
      <c r="C19" s="47"/>
      <c r="D19" s="58"/>
      <c r="E19" s="58"/>
      <c r="F19" s="50"/>
      <c r="G19" s="59"/>
      <c r="H19" s="59"/>
      <c r="I19" s="59"/>
      <c r="J19" s="50"/>
      <c r="K19" s="50"/>
      <c r="L19" s="51" t="s">
        <v>26</v>
      </c>
      <c r="M19" s="51">
        <f>IF(M15=1,30,30-M15+1)</f>
        <v>30</v>
      </c>
      <c r="N19" s="51"/>
      <c r="O19" s="51" t="s">
        <v>27</v>
      </c>
      <c r="P19" s="52">
        <f>IF(P17=M17,(P16-M16-1)*30,(12-M16+P16-1)*30)</f>
        <v>150</v>
      </c>
    </row>
    <row r="20" spans="1:16">
      <c r="A20" s="47"/>
      <c r="B20" s="47"/>
      <c r="C20" s="47" t="s">
        <v>28</v>
      </c>
      <c r="D20" s="60"/>
      <c r="E20" s="47"/>
      <c r="F20" s="61">
        <f>(M19+P19+M20)/30</f>
        <v>7</v>
      </c>
      <c r="G20" s="47"/>
      <c r="H20" s="47"/>
      <c r="I20" s="47"/>
      <c r="J20" s="47"/>
      <c r="K20" s="47"/>
      <c r="L20" s="51" t="s">
        <v>29</v>
      </c>
      <c r="M20" s="51">
        <f>IF(P16=2,IF(P15&gt;=28,30,P15),IF(P15&gt;=30,30,P15))</f>
        <v>30</v>
      </c>
      <c r="N20" s="52"/>
      <c r="O20" s="51"/>
      <c r="P20" s="51"/>
    </row>
    <row r="21" spans="1:16">
      <c r="A21" s="47"/>
      <c r="B21" s="47"/>
      <c r="C21" s="47"/>
      <c r="D21" s="60"/>
      <c r="E21" s="47"/>
      <c r="F21" s="47"/>
      <c r="G21" s="47"/>
      <c r="H21" s="47"/>
      <c r="I21" s="47"/>
      <c r="J21" s="47"/>
      <c r="K21" s="47"/>
      <c r="L21" s="42"/>
      <c r="M21" s="42"/>
      <c r="N21" s="42"/>
      <c r="O21" s="42"/>
      <c r="P21" s="42"/>
    </row>
    <row r="22" spans="1:16">
      <c r="A22" s="129" t="s">
        <v>30</v>
      </c>
      <c r="B22" s="129"/>
      <c r="C22" s="129"/>
      <c r="D22" s="129"/>
      <c r="E22" s="129"/>
      <c r="F22" s="129"/>
      <c r="G22" s="129"/>
      <c r="H22" s="61" t="e">
        <f>'Planning scolaire'!#REF!</f>
        <v>#REF!</v>
      </c>
      <c r="I22" s="130" t="s">
        <v>31</v>
      </c>
      <c r="J22" s="130"/>
      <c r="K22" s="47"/>
      <c r="L22" s="42"/>
      <c r="M22" s="42"/>
      <c r="N22" s="42"/>
      <c r="O22" s="42"/>
      <c r="P22" s="42"/>
    </row>
    <row r="23" spans="1:16">
      <c r="A23" s="129" t="s">
        <v>32</v>
      </c>
      <c r="B23" s="129"/>
      <c r="C23" s="129"/>
      <c r="D23" s="129"/>
      <c r="E23" s="129"/>
      <c r="F23" s="129"/>
      <c r="G23" s="129"/>
      <c r="H23" s="62" t="e">
        <f>7*H22/1600</f>
        <v>#REF!</v>
      </c>
      <c r="I23" s="62"/>
      <c r="J23" s="63"/>
      <c r="K23" s="63"/>
      <c r="L23" s="57"/>
      <c r="M23" s="57"/>
      <c r="N23" s="57"/>
      <c r="O23" s="57"/>
      <c r="P23" s="57"/>
    </row>
    <row r="24" spans="1:16">
      <c r="A24" t="s">
        <v>33</v>
      </c>
      <c r="F24" s="64"/>
      <c r="G24" s="62"/>
      <c r="H24" s="65" t="e">
        <f>H22+H23</f>
        <v>#REF!</v>
      </c>
      <c r="I24" s="62"/>
      <c r="J24" s="63"/>
      <c r="K24" s="13"/>
      <c r="L24" s="57"/>
      <c r="M24" s="57"/>
      <c r="N24" s="57"/>
      <c r="O24" s="57"/>
      <c r="P24" s="57"/>
    </row>
    <row r="25" spans="1:16">
      <c r="A25" s="131" t="s">
        <v>34</v>
      </c>
      <c r="B25" s="131"/>
      <c r="C25" s="131"/>
      <c r="D25" s="131"/>
      <c r="E25" s="131"/>
      <c r="F25" s="64"/>
      <c r="G25" s="62"/>
      <c r="H25" s="62"/>
      <c r="I25" s="62"/>
      <c r="J25" s="63"/>
      <c r="K25" s="63"/>
      <c r="L25" s="57"/>
      <c r="M25" s="57"/>
      <c r="N25" s="57"/>
      <c r="O25" s="57"/>
      <c r="P25" s="57"/>
    </row>
    <row r="26" spans="1:16">
      <c r="A26" s="47"/>
      <c r="B26" s="66">
        <v>1607</v>
      </c>
      <c r="C26" s="132" t="s">
        <v>35</v>
      </c>
      <c r="D26" s="132"/>
      <c r="E26" s="132"/>
      <c r="F26" s="66">
        <v>1820</v>
      </c>
      <c r="G26" s="130" t="s">
        <v>36</v>
      </c>
      <c r="H26" s="130"/>
      <c r="I26" s="53"/>
      <c r="J26" s="47"/>
      <c r="K26" s="47"/>
      <c r="L26" s="42"/>
      <c r="M26" s="42"/>
      <c r="N26" s="42"/>
      <c r="O26" s="42"/>
      <c r="P26" s="42"/>
    </row>
    <row r="27" spans="1:16">
      <c r="A27" s="47"/>
      <c r="B27" s="67" t="e">
        <f>H24</f>
        <v>#REF!</v>
      </c>
      <c r="C27" s="132" t="s">
        <v>35</v>
      </c>
      <c r="D27" s="132"/>
      <c r="E27" s="132"/>
      <c r="F27" s="68" t="e">
        <f>B27*F26/B26</f>
        <v>#REF!</v>
      </c>
      <c r="G27" s="130" t="s">
        <v>36</v>
      </c>
      <c r="H27" s="130"/>
      <c r="I27" s="53"/>
      <c r="J27" s="69"/>
      <c r="K27" s="69"/>
      <c r="L27" s="42"/>
      <c r="M27" s="42"/>
      <c r="N27" s="42"/>
      <c r="O27" s="42"/>
      <c r="P27" s="42"/>
    </row>
    <row r="28" spans="1:16">
      <c r="A28" s="63"/>
      <c r="B28" s="70"/>
      <c r="C28" s="71"/>
      <c r="D28" s="72"/>
      <c r="E28" s="64"/>
      <c r="F28" s="64"/>
      <c r="G28" s="64"/>
      <c r="H28" s="64"/>
      <c r="I28" s="64"/>
      <c r="J28" s="64"/>
      <c r="K28" s="64"/>
      <c r="L28" s="57"/>
      <c r="M28" s="57"/>
      <c r="N28" s="57"/>
      <c r="O28" s="57"/>
      <c r="P28" s="57"/>
    </row>
    <row r="29" spans="1:16">
      <c r="A29" s="73"/>
      <c r="B29" s="74"/>
      <c r="C29" s="73"/>
      <c r="D29" s="73"/>
      <c r="E29" s="75"/>
      <c r="F29" s="76" t="e">
        <f>H24</f>
        <v>#REF!</v>
      </c>
      <c r="G29" s="77" t="s">
        <v>37</v>
      </c>
      <c r="H29" s="77"/>
      <c r="I29" s="77"/>
      <c r="J29" s="77"/>
      <c r="K29" s="77"/>
      <c r="L29" s="51"/>
      <c r="M29" s="51"/>
      <c r="N29" s="51"/>
      <c r="O29" s="51"/>
      <c r="P29" s="51"/>
    </row>
    <row r="30" spans="1:16">
      <c r="A30" s="47"/>
      <c r="B30" s="47"/>
      <c r="C30" s="47"/>
      <c r="D30" s="47"/>
      <c r="E30" s="47"/>
      <c r="F30" s="47"/>
      <c r="G30" s="47"/>
      <c r="H30" s="47"/>
      <c r="I30" s="47"/>
      <c r="J30" s="47"/>
      <c r="K30" s="47"/>
      <c r="L30" s="42"/>
      <c r="M30" s="42"/>
      <c r="N30" s="42"/>
      <c r="O30" s="42"/>
      <c r="P30" s="42"/>
    </row>
    <row r="31" spans="1:16">
      <c r="A31" s="118" t="s">
        <v>38</v>
      </c>
      <c r="B31" s="118"/>
      <c r="C31" s="118"/>
      <c r="D31" s="47"/>
      <c r="E31" s="47"/>
      <c r="F31" s="47"/>
      <c r="G31" s="47"/>
      <c r="H31" s="47"/>
      <c r="I31" s="47"/>
      <c r="J31" s="47"/>
      <c r="K31" s="47"/>
      <c r="L31" s="42"/>
      <c r="M31" s="42"/>
      <c r="N31" s="42"/>
      <c r="O31" s="42"/>
      <c r="P31" s="42"/>
    </row>
    <row r="32" spans="1:16">
      <c r="A32" s="78"/>
      <c r="B32" s="78"/>
      <c r="C32" s="78"/>
      <c r="D32" s="47"/>
      <c r="E32" s="47"/>
      <c r="F32" s="47"/>
      <c r="G32" s="47"/>
      <c r="H32" s="47"/>
      <c r="I32" s="47"/>
      <c r="J32" s="47"/>
      <c r="K32" s="47"/>
      <c r="L32" s="42"/>
      <c r="M32" s="42"/>
      <c r="N32" s="42"/>
      <c r="O32" s="42"/>
      <c r="P32" s="42"/>
    </row>
    <row r="33" spans="1:16">
      <c r="A33" s="47"/>
      <c r="B33" s="61" t="e">
        <f>F27</f>
        <v>#REF!</v>
      </c>
      <c r="C33" s="132" t="s">
        <v>39</v>
      </c>
      <c r="D33" s="132"/>
      <c r="E33" s="61">
        <f>F20</f>
        <v>7</v>
      </c>
      <c r="F33" s="132" t="s">
        <v>40</v>
      </c>
      <c r="G33" s="132"/>
      <c r="H33" s="79" t="e">
        <f>B33/E33</f>
        <v>#REF!</v>
      </c>
      <c r="I33" s="132" t="s">
        <v>41</v>
      </c>
      <c r="J33" s="132"/>
      <c r="K33" s="80"/>
      <c r="L33" s="42"/>
      <c r="M33" s="42"/>
      <c r="N33" s="42"/>
      <c r="O33" s="42"/>
      <c r="P33" s="42"/>
    </row>
    <row r="34" spans="1:16">
      <c r="A34" s="63"/>
      <c r="B34" s="70"/>
      <c r="C34" s="71"/>
      <c r="D34" s="72"/>
      <c r="E34" s="64"/>
      <c r="F34" s="64"/>
      <c r="G34" s="64"/>
      <c r="H34" s="64"/>
      <c r="I34" s="64"/>
      <c r="J34" s="64"/>
      <c r="K34" s="64"/>
      <c r="L34" s="57"/>
      <c r="M34" s="57"/>
      <c r="N34" s="57"/>
      <c r="O34" s="57"/>
      <c r="P34" s="57"/>
    </row>
    <row r="35" spans="1:16">
      <c r="A35" s="73"/>
      <c r="B35" s="74"/>
      <c r="C35" s="73"/>
      <c r="D35" s="73"/>
      <c r="E35" s="73"/>
      <c r="F35" s="73"/>
      <c r="G35" s="73"/>
      <c r="H35" s="76" t="e">
        <f>B33</f>
        <v>#REF!</v>
      </c>
      <c r="I35" s="81" t="s">
        <v>42</v>
      </c>
      <c r="J35" s="82">
        <f>+E33</f>
        <v>7</v>
      </c>
      <c r="K35" s="73"/>
      <c r="L35" s="51"/>
      <c r="M35" s="51"/>
      <c r="N35" s="51"/>
      <c r="O35" s="51"/>
      <c r="P35" s="51"/>
    </row>
    <row r="36" spans="1:16">
      <c r="A36" s="47"/>
      <c r="B36" s="47"/>
      <c r="C36" s="47"/>
      <c r="D36" s="47"/>
      <c r="E36" s="47"/>
      <c r="F36" s="47"/>
      <c r="G36" s="47"/>
      <c r="H36" s="47"/>
      <c r="I36" s="47"/>
      <c r="J36" s="47"/>
      <c r="K36" s="47"/>
      <c r="L36" s="42"/>
      <c r="M36" s="42"/>
      <c r="N36" s="42"/>
      <c r="O36" s="42"/>
      <c r="P36" s="42"/>
    </row>
    <row r="37" spans="1:16">
      <c r="A37" s="129" t="s">
        <v>43</v>
      </c>
      <c r="B37" s="129"/>
      <c r="C37" s="129"/>
      <c r="D37" s="129"/>
      <c r="E37" s="47"/>
      <c r="F37" s="47"/>
      <c r="G37" s="47"/>
      <c r="H37" s="47"/>
      <c r="I37" s="47"/>
      <c r="J37" s="47"/>
      <c r="K37" s="47"/>
      <c r="L37" s="42"/>
      <c r="M37" s="42"/>
      <c r="N37" s="42"/>
      <c r="O37" s="42"/>
      <c r="P37" s="42"/>
    </row>
    <row r="38" spans="1:16">
      <c r="A38" s="47"/>
      <c r="B38" s="47"/>
      <c r="C38" s="47"/>
      <c r="D38" s="47"/>
      <c r="E38" s="47"/>
      <c r="F38" s="47"/>
      <c r="G38" s="47"/>
      <c r="H38" s="47"/>
      <c r="I38" s="47"/>
      <c r="J38" s="47"/>
      <c r="K38" s="47"/>
      <c r="L38" s="42"/>
      <c r="M38" s="42"/>
      <c r="N38" s="42"/>
      <c r="O38" s="42"/>
      <c r="P38" s="42"/>
    </row>
    <row r="39" spans="1:16">
      <c r="A39" s="47"/>
      <c r="B39" s="80">
        <v>151.66999999999999</v>
      </c>
      <c r="C39" s="132" t="s">
        <v>44</v>
      </c>
      <c r="D39" s="132"/>
      <c r="E39" s="132"/>
      <c r="F39" s="132"/>
      <c r="G39" s="83">
        <v>35</v>
      </c>
      <c r="H39" s="69" t="s">
        <v>45</v>
      </c>
      <c r="I39" s="69"/>
      <c r="J39" s="69"/>
      <c r="K39" s="69"/>
      <c r="L39" s="84" t="s">
        <v>46</v>
      </c>
      <c r="M39" s="84"/>
      <c r="N39" s="85" t="e">
        <f>ROUNDDOWN(G40,0)</f>
        <v>#REF!</v>
      </c>
      <c r="O39" s="42"/>
      <c r="P39" s="42"/>
    </row>
    <row r="40" spans="1:16">
      <c r="A40" s="47"/>
      <c r="B40" s="61" t="e">
        <f>H33</f>
        <v>#REF!</v>
      </c>
      <c r="C40" s="132" t="s">
        <v>44</v>
      </c>
      <c r="D40" s="132"/>
      <c r="E40" s="132"/>
      <c r="F40" s="132"/>
      <c r="G40" s="79" t="e">
        <f>B40*G39/B39</f>
        <v>#REF!</v>
      </c>
      <c r="H40" s="86" t="s">
        <v>45</v>
      </c>
      <c r="I40" s="86"/>
      <c r="J40" s="69"/>
      <c r="K40" s="69"/>
      <c r="L40" s="139" t="s">
        <v>47</v>
      </c>
      <c r="M40" s="139"/>
      <c r="N40" s="51" t="e">
        <f>ROUNDUP((G40-N39)*60,0)</f>
        <v>#REF!</v>
      </c>
      <c r="O40" s="42"/>
      <c r="P40" s="42"/>
    </row>
    <row r="41" spans="1:16">
      <c r="A41" s="63"/>
      <c r="B41" s="70"/>
      <c r="C41" s="71"/>
      <c r="D41" s="72"/>
      <c r="E41" s="64"/>
      <c r="F41" s="64"/>
      <c r="G41" s="64"/>
      <c r="H41" s="64"/>
      <c r="I41" s="64"/>
      <c r="J41" s="64"/>
      <c r="K41" s="64"/>
      <c r="L41" s="57"/>
      <c r="M41" s="57"/>
      <c r="N41" s="57"/>
      <c r="O41" s="57"/>
      <c r="P41" s="57"/>
    </row>
    <row r="42" spans="1:16">
      <c r="A42" s="73"/>
      <c r="B42" s="74"/>
      <c r="C42" s="73"/>
      <c r="D42" s="73"/>
      <c r="E42" s="73"/>
      <c r="F42" s="75"/>
      <c r="G42" s="76" t="e">
        <f>B40</f>
        <v>#REF!</v>
      </c>
      <c r="H42" s="140" t="s">
        <v>48</v>
      </c>
      <c r="I42" s="140"/>
      <c r="J42" s="77"/>
      <c r="K42" s="77"/>
      <c r="L42" s="51"/>
      <c r="M42" s="51"/>
      <c r="N42" s="51"/>
      <c r="O42" s="51"/>
      <c r="P42" s="51"/>
    </row>
    <row r="43" spans="1:16">
      <c r="A43" s="47"/>
      <c r="B43" s="47"/>
      <c r="C43" s="47"/>
      <c r="D43" s="47"/>
      <c r="E43" s="47"/>
      <c r="F43" s="47"/>
      <c r="G43" s="47"/>
      <c r="H43" s="47"/>
      <c r="I43" s="47"/>
      <c r="J43" s="47"/>
      <c r="K43" s="47"/>
      <c r="L43" s="42"/>
      <c r="M43" s="42"/>
      <c r="N43" s="42"/>
      <c r="O43" s="42"/>
      <c r="P43" s="42"/>
    </row>
    <row r="44" spans="1:16">
      <c r="A44" s="141" t="s">
        <v>49</v>
      </c>
      <c r="B44" s="141"/>
      <c r="C44" s="47"/>
      <c r="D44" s="47"/>
      <c r="E44" s="83"/>
      <c r="F44" s="130"/>
      <c r="G44" s="130"/>
      <c r="H44" s="87"/>
      <c r="I44" s="88"/>
      <c r="J44" s="88"/>
      <c r="K44" s="89"/>
      <c r="L44" s="42"/>
      <c r="M44" s="42"/>
      <c r="N44" s="42"/>
      <c r="O44" s="42"/>
      <c r="P44" s="42"/>
    </row>
    <row r="45" spans="1:16">
      <c r="A45" s="90"/>
      <c r="B45" s="90"/>
      <c r="C45" s="80"/>
      <c r="D45" s="80"/>
      <c r="E45" s="83"/>
      <c r="F45" s="53"/>
      <c r="G45" s="53"/>
      <c r="H45" s="87"/>
      <c r="I45" s="88"/>
      <c r="J45" s="88"/>
      <c r="K45" s="91"/>
      <c r="L45" s="42"/>
      <c r="M45" s="42"/>
      <c r="N45" s="42"/>
      <c r="O45" s="42"/>
      <c r="P45" s="42"/>
    </row>
    <row r="46" spans="1:16">
      <c r="A46" s="69" t="s">
        <v>50</v>
      </c>
      <c r="B46" s="69"/>
      <c r="C46" s="69"/>
      <c r="D46" s="69"/>
      <c r="E46" s="47"/>
      <c r="F46" s="47"/>
      <c r="G46" s="53"/>
      <c r="H46" s="87"/>
      <c r="I46" s="88"/>
      <c r="J46" s="88"/>
      <c r="K46" s="91"/>
      <c r="L46" s="92"/>
      <c r="M46" s="42"/>
      <c r="N46" s="42"/>
      <c r="O46" s="42"/>
      <c r="P46" s="42"/>
    </row>
    <row r="47" spans="1:16" ht="13.5" thickBot="1">
      <c r="A47" s="53"/>
      <c r="B47" s="53"/>
      <c r="C47" s="53"/>
      <c r="D47" s="53"/>
      <c r="E47" s="47"/>
      <c r="F47" s="47"/>
      <c r="G47" s="53"/>
      <c r="H47" s="87"/>
      <c r="I47" s="88"/>
      <c r="J47" s="88"/>
      <c r="K47" s="91"/>
      <c r="L47" s="92"/>
      <c r="M47" s="42"/>
      <c r="N47" s="42"/>
      <c r="O47" s="42"/>
      <c r="P47" s="42"/>
    </row>
    <row r="48" spans="1:16" ht="13.5" thickBot="1">
      <c r="A48" s="93"/>
      <c r="B48" s="94" t="e">
        <f>G40</f>
        <v>#REF!</v>
      </c>
      <c r="C48" s="95" t="s">
        <v>51</v>
      </c>
      <c r="D48" s="95"/>
      <c r="E48" s="96" t="e">
        <f>IF(N40=60,N39+1,N39)</f>
        <v>#REF!</v>
      </c>
      <c r="F48" s="97" t="s">
        <v>31</v>
      </c>
      <c r="G48" s="97" t="e">
        <f>IF(N40=60,0,N40)</f>
        <v>#REF!</v>
      </c>
      <c r="H48" s="98" t="s">
        <v>52</v>
      </c>
      <c r="I48" s="99"/>
      <c r="J48" s="100"/>
      <c r="K48" s="101"/>
      <c r="L48" s="102"/>
      <c r="M48" s="103"/>
      <c r="N48" s="103"/>
      <c r="O48" s="103"/>
      <c r="P48" s="103"/>
    </row>
    <row r="49" spans="1:11">
      <c r="A49" s="47"/>
      <c r="B49" s="47"/>
      <c r="C49" s="47"/>
      <c r="D49" s="47"/>
      <c r="E49" s="47"/>
      <c r="F49" s="47"/>
      <c r="G49" s="47"/>
      <c r="H49" s="47"/>
      <c r="I49" s="47"/>
      <c r="J49" s="47"/>
      <c r="K49" s="47"/>
    </row>
    <row r="50" spans="1:11" ht="13.5" thickBot="1">
      <c r="A50" s="47"/>
      <c r="B50" s="47"/>
      <c r="C50" s="47"/>
      <c r="D50" s="47"/>
      <c r="E50" s="47"/>
      <c r="F50" s="47"/>
      <c r="G50" s="47"/>
      <c r="H50" s="47"/>
      <c r="I50" s="47"/>
      <c r="J50" s="47"/>
      <c r="K50" s="47"/>
    </row>
    <row r="51" spans="1:11">
      <c r="A51" s="142" t="s">
        <v>53</v>
      </c>
      <c r="B51" s="143"/>
      <c r="C51" s="104"/>
      <c r="D51" s="104"/>
      <c r="E51" s="104"/>
      <c r="F51" s="104"/>
      <c r="G51" s="104"/>
      <c r="H51" s="104"/>
      <c r="I51" s="104"/>
      <c r="J51" s="105"/>
      <c r="K51" s="47"/>
    </row>
    <row r="52" spans="1:11">
      <c r="A52" s="133" t="s">
        <v>54</v>
      </c>
      <c r="B52" s="134"/>
      <c r="C52" s="134"/>
      <c r="D52" s="134"/>
      <c r="E52" s="134"/>
      <c r="F52" s="134"/>
      <c r="G52" s="134"/>
      <c r="H52" s="134"/>
      <c r="I52" s="134"/>
      <c r="J52" s="135"/>
      <c r="K52" s="47"/>
    </row>
    <row r="53" spans="1:11">
      <c r="A53" s="133"/>
      <c r="B53" s="134"/>
      <c r="C53" s="134"/>
      <c r="D53" s="134"/>
      <c r="E53" s="134"/>
      <c r="F53" s="134"/>
      <c r="G53" s="134"/>
      <c r="H53" s="134"/>
      <c r="I53" s="134"/>
      <c r="J53" s="135"/>
      <c r="K53" s="47"/>
    </row>
    <row r="54" spans="1:11">
      <c r="A54" s="133"/>
      <c r="B54" s="134"/>
      <c r="C54" s="134"/>
      <c r="D54" s="134"/>
      <c r="E54" s="134"/>
      <c r="F54" s="134"/>
      <c r="G54" s="134"/>
      <c r="H54" s="134"/>
      <c r="I54" s="134"/>
      <c r="J54" s="135"/>
    </row>
    <row r="55" spans="1:11">
      <c r="A55" s="133"/>
      <c r="B55" s="134"/>
      <c r="C55" s="134"/>
      <c r="D55" s="134"/>
      <c r="E55" s="134"/>
      <c r="F55" s="134"/>
      <c r="G55" s="134"/>
      <c r="H55" s="134"/>
      <c r="I55" s="134"/>
      <c r="J55" s="135"/>
    </row>
    <row r="56" spans="1:11">
      <c r="A56" s="133"/>
      <c r="B56" s="134"/>
      <c r="C56" s="134"/>
      <c r="D56" s="134"/>
      <c r="E56" s="134"/>
      <c r="F56" s="134"/>
      <c r="G56" s="134"/>
      <c r="H56" s="134"/>
      <c r="I56" s="134"/>
      <c r="J56" s="135"/>
    </row>
    <row r="57" spans="1:11">
      <c r="A57" s="133"/>
      <c r="B57" s="134"/>
      <c r="C57" s="134"/>
      <c r="D57" s="134"/>
      <c r="E57" s="134"/>
      <c r="F57" s="134"/>
      <c r="G57" s="134"/>
      <c r="H57" s="134"/>
      <c r="I57" s="134"/>
      <c r="J57" s="135"/>
    </row>
    <row r="58" spans="1:11">
      <c r="A58" s="133"/>
      <c r="B58" s="134"/>
      <c r="C58" s="134"/>
      <c r="D58" s="134"/>
      <c r="E58" s="134"/>
      <c r="F58" s="134"/>
      <c r="G58" s="134"/>
      <c r="H58" s="134"/>
      <c r="I58" s="134"/>
      <c r="J58" s="135"/>
    </row>
    <row r="59" spans="1:11">
      <c r="A59" s="133"/>
      <c r="B59" s="134"/>
      <c r="C59" s="134"/>
      <c r="D59" s="134"/>
      <c r="E59" s="134"/>
      <c r="F59" s="134"/>
      <c r="G59" s="134"/>
      <c r="H59" s="134"/>
      <c r="I59" s="134"/>
      <c r="J59" s="135"/>
    </row>
    <row r="60" spans="1:11">
      <c r="A60" s="133"/>
      <c r="B60" s="134"/>
      <c r="C60" s="134"/>
      <c r="D60" s="134"/>
      <c r="E60" s="134"/>
      <c r="F60" s="134"/>
      <c r="G60" s="134"/>
      <c r="H60" s="134"/>
      <c r="I60" s="134"/>
      <c r="J60" s="135"/>
    </row>
    <row r="61" spans="1:11" ht="13.5" thickBot="1">
      <c r="A61" s="136"/>
      <c r="B61" s="137"/>
      <c r="C61" s="137"/>
      <c r="D61" s="137"/>
      <c r="E61" s="137"/>
      <c r="F61" s="137"/>
      <c r="G61" s="137"/>
      <c r="H61" s="137"/>
      <c r="I61" s="137"/>
      <c r="J61" s="138"/>
    </row>
    <row r="63" spans="1:11">
      <c r="A63" s="145" t="s">
        <v>55</v>
      </c>
      <c r="B63" s="145"/>
      <c r="C63" s="145"/>
      <c r="D63" s="145"/>
      <c r="E63" s="145"/>
    </row>
    <row r="64" spans="1:11">
      <c r="A64" s="37">
        <v>1</v>
      </c>
      <c r="B64" s="146" t="s">
        <v>56</v>
      </c>
      <c r="C64" s="146"/>
      <c r="D64" s="146"/>
      <c r="E64" s="146"/>
      <c r="F64" s="146"/>
      <c r="G64" s="146"/>
      <c r="H64" s="106"/>
      <c r="I64" s="106"/>
      <c r="J64" s="106"/>
    </row>
    <row r="65" spans="1:10">
      <c r="A65" s="37">
        <v>2</v>
      </c>
      <c r="B65" s="147" t="s">
        <v>57</v>
      </c>
      <c r="C65" s="147"/>
      <c r="D65" s="147"/>
      <c r="E65" s="147"/>
      <c r="F65" s="147"/>
      <c r="G65" s="147"/>
      <c r="H65" s="106"/>
      <c r="I65" s="106"/>
      <c r="J65" s="106"/>
    </row>
    <row r="66" spans="1:10">
      <c r="A66" s="37">
        <v>3</v>
      </c>
      <c r="B66" s="144" t="s">
        <v>58</v>
      </c>
      <c r="C66" s="144"/>
      <c r="D66" s="144"/>
      <c r="E66" s="144"/>
      <c r="F66" s="144"/>
      <c r="G66" s="144"/>
      <c r="H66" s="106"/>
      <c r="I66" s="106"/>
      <c r="J66" s="106"/>
    </row>
    <row r="67" spans="1:10">
      <c r="A67" s="37">
        <v>4</v>
      </c>
      <c r="B67" s="144" t="s">
        <v>59</v>
      </c>
      <c r="C67" s="144"/>
      <c r="D67" s="144"/>
      <c r="E67" s="144"/>
      <c r="F67" s="144"/>
      <c r="G67" s="144"/>
      <c r="H67" s="106"/>
      <c r="I67" s="106"/>
      <c r="J67" s="106"/>
    </row>
    <row r="68" spans="1:10">
      <c r="A68" s="37">
        <v>5</v>
      </c>
      <c r="B68" s="144" t="s">
        <v>60</v>
      </c>
      <c r="C68" s="144"/>
      <c r="D68" s="144"/>
      <c r="E68" s="144"/>
      <c r="F68" s="144"/>
      <c r="G68" s="144"/>
      <c r="H68" s="144"/>
      <c r="I68" s="144"/>
      <c r="J68" s="144"/>
    </row>
    <row r="69" spans="1:10">
      <c r="A69" s="37">
        <v>6</v>
      </c>
      <c r="B69" s="144" t="s">
        <v>61</v>
      </c>
      <c r="C69" s="144"/>
      <c r="D69" s="144"/>
      <c r="E69" s="144"/>
      <c r="F69" s="144"/>
      <c r="G69" s="144"/>
      <c r="H69" s="144"/>
      <c r="I69" s="144"/>
      <c r="J69" s="144"/>
    </row>
    <row r="70" spans="1:10">
      <c r="A70" s="37">
        <v>7</v>
      </c>
      <c r="B70" s="144" t="s">
        <v>62</v>
      </c>
      <c r="C70" s="144"/>
      <c r="D70" s="144"/>
      <c r="E70" s="144"/>
      <c r="F70" s="144"/>
      <c r="G70" s="144"/>
      <c r="H70" s="144"/>
      <c r="I70" s="144"/>
      <c r="J70" s="144"/>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270" priority="11" stopIfTrue="1" operator="containsText" text="dimanche">
      <formula>NOT(ISERROR(SEARCH("dimanche",A1)))</formula>
    </cfRule>
    <cfRule type="containsText" dxfId="269" priority="12" stopIfTrue="1" operator="containsText" text="samedi">
      <formula>NOT(ISERROR(SEARCH("samedi",A1)))</formula>
    </cfRule>
  </conditionalFormatting>
  <conditionalFormatting sqref="A23:G23">
    <cfRule type="containsText" dxfId="268" priority="9" stopIfTrue="1" operator="containsText" text="dimanche">
      <formula>NOT(ISERROR(SEARCH("dimanche",A23)))</formula>
    </cfRule>
    <cfRule type="containsText" dxfId="267" priority="10" stopIfTrue="1" operator="containsText" text="samedi">
      <formula>NOT(ISERROR(SEARCH("samedi",A23)))</formula>
    </cfRule>
  </conditionalFormatting>
  <conditionalFormatting sqref="A51:B51">
    <cfRule type="containsText" dxfId="266" priority="7" stopIfTrue="1" operator="containsText" text="dimanche">
      <formula>NOT(ISERROR(SEARCH("dimanche",A51)))</formula>
    </cfRule>
    <cfRule type="containsText" dxfId="265"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264" priority="5" stopIfTrue="1" operator="containsText" text="dimanche">
      <formula>NOT(ISERROR(SEARCH("dimanche",A1)))</formula>
    </cfRule>
    <cfRule type="containsText" dxfId="263" priority="6" stopIfTrue="1" operator="containsText" text="samedi">
      <formula>NOT(ISERROR(SEARCH("samedi",A1)))</formula>
    </cfRule>
  </conditionalFormatting>
  <conditionalFormatting sqref="A23:G23">
    <cfRule type="containsText" dxfId="262" priority="3" stopIfTrue="1" operator="containsText" text="dimanche">
      <formula>NOT(ISERROR(SEARCH("dimanche",A23)))</formula>
    </cfRule>
    <cfRule type="containsText" dxfId="261" priority="4" stopIfTrue="1" operator="containsText" text="samedi">
      <formula>NOT(ISERROR(SEARCH("samedi",A23)))</formula>
    </cfRule>
  </conditionalFormatting>
  <conditionalFormatting sqref="A51:B51">
    <cfRule type="containsText" dxfId="260" priority="1" stopIfTrue="1" operator="containsText" text="dimanche">
      <formula>NOT(ISERROR(SEARCH("dimanche",A51)))</formula>
    </cfRule>
    <cfRule type="containsText" dxfId="259"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2022-10-28T13:35:02Z</cp:lastPrinted>
  <dcterms:created xsi:type="dcterms:W3CDTF">2009-06-25T08:48:36Z</dcterms:created>
  <dcterms:modified xsi:type="dcterms:W3CDTF">2022-10-28T14:32:11Z</dcterms:modified>
</cp:coreProperties>
</file>