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05" yWindow="-105" windowWidth="23250" windowHeight="12450" activeTab="1"/>
  </bookViews>
  <sheets>
    <sheet name="Planning scolaire" sheetId="4" r:id="rId1"/>
    <sheet name="Calcul" sheetId="5" r:id="rId2"/>
  </sheets>
  <calcPr calcId="12451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5"/>
  <c r="M17"/>
  <c r="P16"/>
  <c r="M16"/>
  <c r="P15"/>
  <c r="M15"/>
  <c r="M19" s="1"/>
  <c r="M20" l="1"/>
  <c r="P19"/>
  <c r="F20" s="1"/>
  <c r="E33" s="1"/>
  <c r="J35" s="1"/>
  <c r="AG37" i="4" l="1"/>
  <c r="AG34"/>
  <c r="AG31"/>
  <c r="AG28"/>
  <c r="AG25"/>
  <c r="AG22"/>
  <c r="AG19"/>
  <c r="AG16"/>
  <c r="AG13"/>
  <c r="AG10"/>
  <c r="AG7"/>
  <c r="AG4"/>
  <c r="AH7" l="1"/>
  <c r="AH10"/>
  <c r="AH13"/>
  <c r="AH16"/>
  <c r="AH19"/>
  <c r="AH22"/>
  <c r="AH25"/>
  <c r="AH28"/>
  <c r="AH31"/>
  <c r="AH34"/>
  <c r="AH37"/>
  <c r="AH4"/>
  <c r="AI4"/>
  <c r="AI7"/>
  <c r="AI10"/>
  <c r="AI13"/>
  <c r="AI37"/>
  <c r="AI34"/>
  <c r="AI31"/>
  <c r="AI28"/>
  <c r="AI25"/>
  <c r="AI22"/>
  <c r="AI19"/>
  <c r="AI16"/>
  <c r="AH38" l="1"/>
  <c r="H22" i="5" s="1"/>
  <c r="H24" s="1"/>
  <c r="AI38" i="4"/>
  <c r="AG38"/>
  <c r="F29" i="5" l="1"/>
  <c r="B27"/>
  <c r="F27" s="1"/>
  <c r="B33" s="1"/>
  <c r="H33" l="1"/>
  <c r="B40" s="1"/>
  <c r="H35"/>
  <c r="G40" l="1"/>
  <c r="G42"/>
  <c r="B48" l="1"/>
  <c r="N39"/>
  <c r="N40" s="1"/>
  <c r="G48" l="1"/>
  <c r="E48"/>
</calcChain>
</file>

<file path=xl/sharedStrings.xml><?xml version="1.0" encoding="utf-8"?>
<sst xmlns="http://schemas.openxmlformats.org/spreadsheetml/2006/main" count="106" uniqueCount="77">
  <si>
    <t>SEPTEMBRE</t>
  </si>
  <si>
    <t>NOVEMBRE</t>
  </si>
  <si>
    <t>DECEMBRE</t>
  </si>
  <si>
    <t>JANVIER</t>
  </si>
  <si>
    <t>FÉVRIER</t>
  </si>
  <si>
    <t>MARS</t>
  </si>
  <si>
    <t>AVRIL</t>
  </si>
  <si>
    <t>MAI</t>
  </si>
  <si>
    <t>JUIN</t>
  </si>
  <si>
    <t>JUILLET</t>
  </si>
  <si>
    <t>AOÛT</t>
  </si>
  <si>
    <t>Nbre d'heures travaillés</t>
  </si>
  <si>
    <t>fériés</t>
  </si>
  <si>
    <t>week-ends</t>
  </si>
  <si>
    <t>vacances scolaires</t>
  </si>
  <si>
    <t>T.Heures</t>
  </si>
  <si>
    <t>M</t>
  </si>
  <si>
    <t>NB : Ce tableau n'inclut pas la pré-rentrée du personnel enseignant</t>
  </si>
  <si>
    <t>=</t>
  </si>
  <si>
    <t>T. Jours pleins</t>
  </si>
  <si>
    <t>T. Mercedi Matin</t>
  </si>
  <si>
    <t>Les heures doivent être mentionnées en centièmes</t>
  </si>
  <si>
    <t>OCTOBRE</t>
  </si>
  <si>
    <t>et 36 mercredis</t>
  </si>
  <si>
    <t>pont</t>
  </si>
  <si>
    <t>rentrée des élèves le 1er septembre 2022</t>
  </si>
  <si>
    <t>139 jours pleins au total</t>
  </si>
  <si>
    <t>MODELE DE PLANNING pour les personnes travaillant au7 écoles pour 2022-2023
Sous réserve de modifications des vacances scolaires</t>
  </si>
  <si>
    <t>REFERENCES DE CALCUL :</t>
  </si>
  <si>
    <r>
      <rPr>
        <b/>
        <sz val="10"/>
        <rFont val="Verdana"/>
        <family val="2"/>
      </rPr>
      <t>Un agent à temps complet :</t>
    </r>
    <r>
      <rPr>
        <i/>
        <sz val="10"/>
        <rFont val="Verdana"/>
        <family val="2"/>
      </rPr>
      <t xml:space="preserve">
-&gt; doit effectuer 1 600 heures de travail dans l'année + 7 heures pour la journée de solidarité
-&gt; est payé 1 820 heures par an (35Heures x52 semaines)
-&gt; est payé 151,67 heures par mois
-&gt; est payé 35 heures par semaine</t>
    </r>
  </si>
  <si>
    <t>*Il faut bien faire une différence entre le nombre d’heures de travail effectif annuel soit 1607 heures et la durée d’heures annuelles rémunérées, 1820. Cela résulte de la somme des congés annuels et du forfait de jours fériés ( 365 - 104 jous de WE - 25 jours CA- 8 jours fériés)</t>
  </si>
  <si>
    <t>Calcul de la durée du contrat :</t>
  </si>
  <si>
    <t>Jour début de contrat</t>
  </si>
  <si>
    <t>Jour fin de contrat</t>
  </si>
  <si>
    <t>Mois début de contrat</t>
  </si>
  <si>
    <t>Mois fin de contrat</t>
  </si>
  <si>
    <t>Date de début du contrat :</t>
  </si>
  <si>
    <t>Année début de contrat</t>
  </si>
  <si>
    <t>Année fin de contrat</t>
  </si>
  <si>
    <t>Date de fin du contrat :</t>
  </si>
  <si>
    <t>Nombre de jours du premier mois</t>
  </si>
  <si>
    <t>Nombre de jours sur les autres mois</t>
  </si>
  <si>
    <t>Durée du contrat (en mois)</t>
  </si>
  <si>
    <t>Nombre de jours du dernier mois</t>
  </si>
  <si>
    <t>Nombre d'heures de travail effectuées sur la période (voir le résultat de la page 1) :</t>
  </si>
  <si>
    <t>heures</t>
  </si>
  <si>
    <t>Nombre d'heures de travail à effectuer sur la période de contrat au titre de la journée de solidarité :</t>
  </si>
  <si>
    <t>Nombre d'heures à effectuer sur la période</t>
  </si>
  <si>
    <t>Nombre d'heures de travail payées sur la période :</t>
  </si>
  <si>
    <t xml:space="preserve">heures faites correspondent à </t>
  </si>
  <si>
    <t>heures payées</t>
  </si>
  <si>
    <t>x 1820 / 1607</t>
  </si>
  <si>
    <t>Nombre d'heures payées par mois :</t>
  </si>
  <si>
    <t>heures payées sur</t>
  </si>
  <si>
    <t xml:space="preserve">mois correspondent à </t>
  </si>
  <si>
    <t>heures payées par mois</t>
  </si>
  <si>
    <t>∕</t>
  </si>
  <si>
    <t>Nombre d'heures payées par semaine :</t>
  </si>
  <si>
    <t xml:space="preserve">heures payées par mois correspondent à </t>
  </si>
  <si>
    <t>heures payées par semaine</t>
  </si>
  <si>
    <t>Valeur entière DHS</t>
  </si>
  <si>
    <t>Valeur décimale convertie en minutes</t>
  </si>
  <si>
    <t xml:space="preserve"> x 35 / 151,67</t>
  </si>
  <si>
    <t>CONCLUSION :</t>
  </si>
  <si>
    <t>La durée hebdomadaire à retenir (qui sera indiquée sur l'acte d'engagement et servira pour la paie) est égale à  :</t>
  </si>
  <si>
    <t>heures/semaine soit :</t>
  </si>
  <si>
    <t>minutes</t>
  </si>
  <si>
    <t>ATTENTION :</t>
  </si>
  <si>
    <r>
      <t xml:space="preserve">Si vous utilisez ce simulateur, le calcul d'annualisation doit être fait tous les ans, mais conduit à deux hypothèses :
- soit le temps de travail de l'agent sera ajusté tous les ans. Si le planning de l'agent ne lui permet pas une année de réaliser son temps de travail, il faudra rajouter du temps, par exemple aux vacances scolaires. Si le planning de l'agent le conduit à réaliser plus que ce qu'il devrait, alors soit la collectivité lui ote quelques jours de travail soit elle lui rémunére les quelques heures en heures complémentaires/supplémentaires.
</t>
    </r>
    <r>
      <rPr>
        <i/>
        <sz val="10"/>
        <rFont val="Verdana"/>
        <family val="2"/>
      </rPr>
      <t>Exemple : si l'agent est nommé sur un poste à 27h17 minutes en 2018/2019 (1252.46 heures à effectuer ) et que pour la rentrée scolaire 2019/2020, l'agent devra effectuer réellement  1260 heures, alors l'agent devra à la collectivité 7,54 heures que la collectivité devra caler dans son planning. Par contre, si pour l'année scolaire 2020/2021 l'agent ne doit effectuer que 1250 heures, alors la collectivité soit donnera 2,56 heures en récupération à l'agent soit paiera 2,56 heures complémentaires.</t>
    </r>
    <r>
      <rPr>
        <sz val="10"/>
        <rFont val="Verdana"/>
        <family val="2"/>
      </rPr>
      <t xml:space="preserve">
- soit la collectivité considère qu'en fonction du nombre de jours travaillés chaque année, un "lissage du nombre d'heures" se fait d'une année sur l'autre. Aussi, si l'agent travaille quelques heures en moins sur une année, il est considéré qu'il travaillera quelques heures en plus une autre année.</t>
    </r>
  </si>
  <si>
    <t>En résumé voici les étapes à suivre pour utiliser ce simulateur :</t>
  </si>
  <si>
    <t>entrer la date de début et la date de fin de contrat</t>
  </si>
  <si>
    <t>saisir les heures planifiées sur la période de contrat de travail ( jour par jour)</t>
  </si>
  <si>
    <t>le total des heures à effectuer apparait en cellule I 83 de la page 1</t>
  </si>
  <si>
    <t>En page 2, différents calculs sont automatiquement effectués</t>
  </si>
  <si>
    <t>le nombre d'heures au titre de la journée de solidarité est calculé (il conviendra de demander à l'agent de réaliser ces heures en plus de celles arrêtées dans le planning)</t>
  </si>
  <si>
    <t>la durée hebdomadaire à payer apparait en cellule G40</t>
  </si>
  <si>
    <t>Il n'y a pas lieu de payer en plus les jours fériés et les congés annuels qui ont été intégrés en référence aux 1607 heures</t>
  </si>
</sst>
</file>

<file path=xl/styles.xml><?xml version="1.0" encoding="utf-8"?>
<styleSheet xmlns="http://schemas.openxmlformats.org/spreadsheetml/2006/main">
  <fonts count="30">
    <font>
      <sz val="10"/>
      <name val="Arial"/>
    </font>
    <font>
      <sz val="8"/>
      <name val="Arial"/>
      <family val="2"/>
    </font>
    <font>
      <sz val="10"/>
      <color indexed="23"/>
      <name val="Arial"/>
      <family val="2"/>
    </font>
    <font>
      <sz val="8"/>
      <color indexed="23"/>
      <name val="Arial"/>
      <family val="2"/>
    </font>
    <font>
      <sz val="9"/>
      <name val="Arial"/>
      <family val="2"/>
    </font>
    <font>
      <b/>
      <sz val="10"/>
      <name val="Arial"/>
      <family val="2"/>
    </font>
    <font>
      <b/>
      <sz val="11"/>
      <name val="Arial"/>
      <family val="2"/>
    </font>
    <font>
      <b/>
      <sz val="11"/>
      <color indexed="23"/>
      <name val="Arial"/>
      <family val="2"/>
    </font>
    <font>
      <sz val="10"/>
      <name val="Arial"/>
      <family val="2"/>
    </font>
    <font>
      <sz val="9"/>
      <name val="Arial"/>
      <family val="2"/>
    </font>
    <font>
      <b/>
      <sz val="10"/>
      <color rgb="FFFF0000"/>
      <name val="Arial"/>
      <family val="2"/>
    </font>
    <font>
      <sz val="10"/>
      <color rgb="FFFF0000"/>
      <name val="Arial"/>
      <family val="2"/>
    </font>
    <font>
      <sz val="9"/>
      <color theme="1"/>
      <name val="Arial"/>
      <family val="2"/>
    </font>
    <font>
      <b/>
      <u/>
      <sz val="10"/>
      <name val="Verdana"/>
      <family val="2"/>
    </font>
    <font>
      <i/>
      <sz val="10"/>
      <name val="Verdana"/>
      <family val="2"/>
    </font>
    <font>
      <b/>
      <sz val="10"/>
      <name val="Verdana"/>
      <family val="2"/>
    </font>
    <font>
      <b/>
      <i/>
      <sz val="10"/>
      <name val="Verdana"/>
      <family val="2"/>
    </font>
    <font>
      <b/>
      <sz val="10"/>
      <color theme="0" tint="-0.249977111117893"/>
      <name val="Arial"/>
      <family val="2"/>
    </font>
    <font>
      <sz val="10"/>
      <color theme="0" tint="-0.249977111117893"/>
      <name val="Arial"/>
      <family val="2"/>
    </font>
    <font>
      <b/>
      <i/>
      <sz val="10"/>
      <color theme="0" tint="-0.249977111117893"/>
      <name val="Arial"/>
      <family val="2"/>
    </font>
    <font>
      <sz val="8"/>
      <name val="Verdana"/>
      <family val="2"/>
    </font>
    <font>
      <sz val="10"/>
      <name val="Verdana"/>
      <family val="2"/>
    </font>
    <font>
      <u/>
      <sz val="10"/>
      <name val="Verdana"/>
      <family val="2"/>
    </font>
    <font>
      <i/>
      <sz val="10"/>
      <color theme="0" tint="-0.249977111117893"/>
      <name val="Arial"/>
      <family val="2"/>
    </font>
    <font>
      <sz val="10"/>
      <color theme="0" tint="-0.14999847407452621"/>
      <name val="Verdana"/>
      <family val="2"/>
    </font>
    <font>
      <sz val="10"/>
      <color theme="0"/>
      <name val="Verdana"/>
      <family val="2"/>
    </font>
    <font>
      <sz val="10"/>
      <color rgb="FFFF0000"/>
      <name val="Verdana"/>
      <family val="2"/>
    </font>
    <font>
      <i/>
      <sz val="10"/>
      <color rgb="FF0070C0"/>
      <name val="Verdana"/>
      <family val="2"/>
    </font>
    <font>
      <sz val="10"/>
      <color rgb="FF0070C0"/>
      <name val="Verdana"/>
      <family val="2"/>
    </font>
    <font>
      <b/>
      <sz val="10"/>
      <color rgb="FFFF0000"/>
      <name val="Verdana"/>
      <family val="2"/>
    </font>
  </fonts>
  <fills count="12">
    <fill>
      <patternFill patternType="none"/>
    </fill>
    <fill>
      <patternFill patternType="gray125"/>
    </fill>
    <fill>
      <patternFill patternType="solid">
        <fgColor indexed="63"/>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54">
    <xf numFmtId="0" fontId="0" fillId="0" borderId="0" xfId="0"/>
    <xf numFmtId="0" fontId="4" fillId="0" borderId="0" xfId="0" applyFont="1"/>
    <xf numFmtId="0" fontId="0" fillId="0" borderId="0" xfId="0" applyAlignment="1">
      <alignment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lignment horizontal="center" vertical="center"/>
    </xf>
    <xf numFmtId="0" fontId="5" fillId="3" borderId="0" xfId="0" applyFont="1" applyFill="1" applyAlignment="1">
      <alignment horizontal="center"/>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5" fillId="0" borderId="0" xfId="0" applyFont="1"/>
    <xf numFmtId="0" fontId="8" fillId="5" borderId="1" xfId="0" applyFont="1" applyFill="1" applyBorder="1" applyAlignment="1">
      <alignment horizontal="center" vertical="center"/>
    </xf>
    <xf numFmtId="0" fontId="0" fillId="6" borderId="1" xfId="0" applyFill="1" applyBorder="1" applyAlignment="1">
      <alignment horizontal="center" vertical="center"/>
    </xf>
    <xf numFmtId="0" fontId="10" fillId="0" borderId="0" xfId="0" applyFont="1"/>
    <xf numFmtId="0" fontId="9" fillId="0" borderId="0" xfId="0" applyFont="1"/>
    <xf numFmtId="0" fontId="8" fillId="0" borderId="0" xfId="0" applyFont="1"/>
    <xf numFmtId="0" fontId="0" fillId="0" borderId="0" xfId="0" applyFill="1"/>
    <xf numFmtId="0" fontId="5" fillId="0" borderId="0" xfId="0" applyFont="1" applyAlignment="1">
      <alignment horizontal="right"/>
    </xf>
    <xf numFmtId="0" fontId="3" fillId="4"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6" borderId="1"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0" fillId="8" borderId="1" xfId="0" applyFill="1" applyBorder="1" applyAlignment="1">
      <alignment horizontal="center" vertical="center"/>
    </xf>
    <xf numFmtId="0" fontId="4" fillId="8"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8" borderId="1" xfId="0" applyFont="1" applyFill="1" applyBorder="1" applyAlignment="1">
      <alignment horizontal="center" vertical="center"/>
    </xf>
    <xf numFmtId="0" fontId="5" fillId="8" borderId="0" xfId="0" applyFont="1" applyFill="1" applyAlignment="1">
      <alignment horizontal="center"/>
    </xf>
    <xf numFmtId="0" fontId="5" fillId="7" borderId="0" xfId="0" applyFont="1" applyFill="1" applyAlignment="1">
      <alignment horizontal="center"/>
    </xf>
    <xf numFmtId="0" fontId="11" fillId="0" borderId="0" xfId="0" applyFont="1"/>
    <xf numFmtId="0" fontId="0" fillId="5" borderId="1" xfId="0" applyFill="1" applyBorder="1" applyAlignment="1">
      <alignment horizontal="center" vertical="center"/>
    </xf>
    <xf numFmtId="0" fontId="0" fillId="6" borderId="0" xfId="0" applyFill="1"/>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 fillId="6" borderId="3" xfId="0" applyFont="1" applyFill="1" applyBorder="1" applyAlignment="1">
      <alignment vertical="center" wrapText="1"/>
    </xf>
    <xf numFmtId="0" fontId="1" fillId="6" borderId="4" xfId="0" applyFont="1" applyFill="1" applyBorder="1" applyAlignment="1">
      <alignment vertical="center" wrapText="1"/>
    </xf>
    <xf numFmtId="0" fontId="1" fillId="6" borderId="0" xfId="0" applyFont="1" applyFill="1" applyBorder="1" applyAlignment="1">
      <alignment vertical="center" wrapText="1"/>
    </xf>
    <xf numFmtId="0" fontId="6" fillId="0" borderId="6" xfId="0" applyFont="1" applyBorder="1" applyAlignment="1">
      <alignment horizontal="center" vertical="center"/>
    </xf>
    <xf numFmtId="0" fontId="0" fillId="0" borderId="6" xfId="0" applyBorder="1" applyAlignment="1">
      <alignment horizontal="center" vertical="center"/>
    </xf>
    <xf numFmtId="0" fontId="6" fillId="0" borderId="7" xfId="0" applyFont="1" applyBorder="1" applyAlignment="1">
      <alignment horizontal="center" vertical="center"/>
    </xf>
    <xf numFmtId="0" fontId="4" fillId="0" borderId="1" xfId="0" applyFont="1" applyFill="1" applyBorder="1" applyAlignment="1">
      <alignment horizontal="center" vertical="center"/>
    </xf>
    <xf numFmtId="0" fontId="8" fillId="6" borderId="0" xfId="0" applyFont="1" applyFill="1" applyAlignment="1">
      <alignment horizontal="center"/>
    </xf>
    <xf numFmtId="0" fontId="1" fillId="6" borderId="2" xfId="0" applyFont="1" applyFill="1" applyBorder="1" applyAlignment="1">
      <alignment vertical="center" wrapText="1"/>
    </xf>
    <xf numFmtId="0" fontId="0" fillId="9" borderId="0" xfId="0" applyFill="1"/>
    <xf numFmtId="0" fontId="4" fillId="9" borderId="1" xfId="0" applyFont="1" applyFill="1" applyBorder="1" applyAlignment="1">
      <alignment horizontal="center" vertical="center"/>
    </xf>
    <xf numFmtId="0" fontId="8" fillId="9" borderId="1" xfId="0" applyFont="1" applyFill="1" applyBorder="1" applyAlignment="1">
      <alignment horizontal="center" vertical="center"/>
    </xf>
    <xf numFmtId="0" fontId="12" fillId="5" borderId="1" xfId="0" applyFont="1" applyFill="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xf>
    <xf numFmtId="0" fontId="0" fillId="0" borderId="0" xfId="0" applyBorder="1"/>
    <xf numFmtId="0" fontId="16" fillId="0" borderId="0" xfId="0" applyFont="1" applyAlignment="1">
      <alignment horizontal="center" vertical="center" wrapText="1"/>
    </xf>
    <xf numFmtId="0" fontId="17" fillId="0" borderId="0" xfId="0" applyFont="1" applyFill="1" applyBorder="1" applyAlignment="1">
      <alignment horizontal="center" vertical="center"/>
    </xf>
    <xf numFmtId="0" fontId="18" fillId="0" borderId="0" xfId="0" applyFont="1" applyAlignment="1">
      <alignment horizontal="center"/>
    </xf>
    <xf numFmtId="0" fontId="19" fillId="0" borderId="0" xfId="0" applyFont="1" applyAlignment="1">
      <alignment horizontal="center" vertical="center" wrapText="1"/>
    </xf>
    <xf numFmtId="0" fontId="18" fillId="0" borderId="0" xfId="0" applyFont="1" applyBorder="1" applyAlignment="1">
      <alignment horizontal="center"/>
    </xf>
    <xf numFmtId="0" fontId="21" fillId="0" borderId="0" xfId="0" applyFont="1" applyFill="1" applyBorder="1" applyAlignment="1">
      <alignment horizontal="left" vertical="center" wrapText="1"/>
    </xf>
    <xf numFmtId="0" fontId="21" fillId="0" borderId="0" xfId="0" applyFont="1" applyBorder="1" applyAlignment="1">
      <alignment horizontal="left"/>
    </xf>
    <xf numFmtId="0" fontId="21" fillId="0" borderId="0" xfId="0" applyFont="1"/>
    <xf numFmtId="0" fontId="13" fillId="0" borderId="0" xfId="0" applyFont="1" applyAlignment="1"/>
    <xf numFmtId="0" fontId="21" fillId="0" borderId="0" xfId="0" applyFont="1" applyFill="1" applyBorder="1" applyAlignment="1">
      <alignment horizontal="center" vertical="center" wrapText="1"/>
    </xf>
    <xf numFmtId="0" fontId="21" fillId="0" borderId="0" xfId="0" applyFont="1" applyBorder="1" applyAlignment="1">
      <alignment horizontal="center"/>
    </xf>
    <xf numFmtId="0" fontId="23" fillId="0" borderId="0" xfId="0" applyFont="1" applyFill="1" applyAlignment="1">
      <alignment horizontal="center"/>
    </xf>
    <xf numFmtId="1" fontId="23" fillId="0" borderId="0" xfId="0" applyNumberFormat="1" applyFont="1" applyFill="1" applyBorder="1" applyAlignment="1">
      <alignment horizontal="center"/>
    </xf>
    <xf numFmtId="0" fontId="21" fillId="0" borderId="0" xfId="0" applyFont="1" applyAlignment="1">
      <alignment horizontal="left"/>
    </xf>
    <xf numFmtId="14" fontId="21" fillId="0" borderId="0" xfId="0" applyNumberFormat="1" applyFont="1" applyFill="1" applyBorder="1" applyAlignment="1"/>
    <xf numFmtId="14" fontId="21" fillId="0" borderId="0" xfId="0" applyNumberFormat="1" applyFont="1"/>
    <xf numFmtId="0" fontId="24" fillId="0" borderId="0" xfId="0" applyFont="1" applyAlignment="1">
      <alignment horizontal="left"/>
    </xf>
    <xf numFmtId="0" fontId="18" fillId="0" borderId="0" xfId="0" applyFont="1" applyFill="1" applyAlignment="1">
      <alignment horizontal="center"/>
    </xf>
    <xf numFmtId="14" fontId="21" fillId="0" borderId="0" xfId="0" applyNumberFormat="1" applyFont="1" applyBorder="1" applyAlignment="1">
      <alignment horizontal="center"/>
    </xf>
    <xf numFmtId="2" fontId="25" fillId="0" borderId="0" xfId="0" applyNumberFormat="1" applyFont="1" applyBorder="1" applyAlignment="1">
      <alignment horizontal="center"/>
    </xf>
    <xf numFmtId="2" fontId="21" fillId="0" borderId="0" xfId="0" applyNumberFormat="1" applyFont="1"/>
    <xf numFmtId="2" fontId="21" fillId="11" borderId="0" xfId="0" applyNumberFormat="1" applyFont="1" applyFill="1" applyAlignment="1">
      <alignment horizontal="center"/>
    </xf>
    <xf numFmtId="2" fontId="21" fillId="0" borderId="0" xfId="0" applyNumberFormat="1" applyFont="1" applyFill="1" applyAlignment="1">
      <alignment horizontal="center"/>
    </xf>
    <xf numFmtId="0" fontId="21" fillId="0" borderId="0" xfId="0" applyFont="1" applyFill="1"/>
    <xf numFmtId="0" fontId="21" fillId="0" borderId="0" xfId="0" applyFont="1" applyFill="1" applyAlignment="1">
      <alignment horizontal="left"/>
    </xf>
    <xf numFmtId="2" fontId="21" fillId="8" borderId="0" xfId="0" applyNumberFormat="1" applyFont="1" applyFill="1" applyAlignment="1">
      <alignment horizontal="center"/>
    </xf>
    <xf numFmtId="3" fontId="21" fillId="0" borderId="0" xfId="0" applyNumberFormat="1" applyFont="1" applyAlignment="1">
      <alignment horizontal="center"/>
    </xf>
    <xf numFmtId="4" fontId="21" fillId="11" borderId="0" xfId="0" applyNumberFormat="1" applyFont="1" applyFill="1" applyAlignment="1">
      <alignment horizontal="center"/>
    </xf>
    <xf numFmtId="4" fontId="21" fillId="11" borderId="0" xfId="0" applyNumberFormat="1" applyFont="1" applyFill="1" applyBorder="1" applyAlignment="1">
      <alignment horizontal="center"/>
    </xf>
    <xf numFmtId="0" fontId="21" fillId="0" borderId="0" xfId="0" applyFont="1" applyAlignment="1"/>
    <xf numFmtId="4" fontId="21" fillId="0" borderId="0" xfId="0" applyNumberFormat="1" applyFont="1" applyFill="1" applyAlignment="1">
      <alignment horizontal="center"/>
    </xf>
    <xf numFmtId="0" fontId="21" fillId="0" borderId="0" xfId="0" applyFont="1" applyFill="1" applyAlignment="1">
      <alignment horizontal="center"/>
    </xf>
    <xf numFmtId="4" fontId="26" fillId="0" borderId="0" xfId="0" applyNumberFormat="1" applyFont="1" applyFill="1" applyAlignment="1">
      <alignment horizontal="center"/>
    </xf>
    <xf numFmtId="0" fontId="27" fillId="0" borderId="0" xfId="0" applyFont="1" applyFill="1"/>
    <xf numFmtId="4" fontId="27" fillId="0" borderId="0" xfId="0" applyNumberFormat="1" applyFont="1" applyFill="1" applyAlignment="1">
      <alignment horizontal="center"/>
    </xf>
    <xf numFmtId="0" fontId="27" fillId="0" borderId="0" xfId="0" applyFont="1" applyFill="1" applyAlignment="1">
      <alignment horizontal="right"/>
    </xf>
    <xf numFmtId="4" fontId="27" fillId="0" borderId="0" xfId="0" applyNumberFormat="1" applyFont="1" applyFill="1" applyAlignment="1">
      <alignment horizontal="right"/>
    </xf>
    <xf numFmtId="0" fontId="27" fillId="0" borderId="0" xfId="0" applyFont="1" applyFill="1" applyAlignment="1">
      <alignment horizontal="left"/>
    </xf>
    <xf numFmtId="0" fontId="22" fillId="0" borderId="0" xfId="0" applyFont="1" applyAlignment="1">
      <alignment horizontal="center"/>
    </xf>
    <xf numFmtId="2" fontId="21" fillId="11" borderId="0" xfId="0" applyNumberFormat="1" applyFont="1" applyFill="1" applyBorder="1" applyAlignment="1">
      <alignment horizontal="center"/>
    </xf>
    <xf numFmtId="0" fontId="21" fillId="0" borderId="0" xfId="0" applyFont="1" applyAlignment="1">
      <alignment horizontal="center"/>
    </xf>
    <xf numFmtId="4" fontId="28" fillId="0" borderId="0" xfId="0" applyNumberFormat="1" applyFont="1" applyFill="1" applyAlignment="1">
      <alignment horizontal="center"/>
    </xf>
    <xf numFmtId="2" fontId="27" fillId="0" borderId="0" xfId="0" applyNumberFormat="1" applyFont="1" applyFill="1" applyBorder="1" applyAlignment="1">
      <alignment horizontal="left"/>
    </xf>
    <xf numFmtId="2" fontId="21" fillId="0" borderId="0" xfId="0" applyNumberFormat="1" applyFont="1" applyAlignment="1">
      <alignment horizontal="center"/>
    </xf>
    <xf numFmtId="0" fontId="23" fillId="0" borderId="0" xfId="0" applyFont="1" applyAlignment="1">
      <alignment horizontal="center"/>
    </xf>
    <xf numFmtId="1" fontId="18" fillId="0" borderId="0" xfId="0" applyNumberFormat="1" applyFont="1" applyAlignment="1">
      <alignment horizontal="center"/>
    </xf>
    <xf numFmtId="0" fontId="21" fillId="0" borderId="0" xfId="0" applyFont="1" applyBorder="1" applyAlignment="1"/>
    <xf numFmtId="1" fontId="29" fillId="0" borderId="0" xfId="0" applyNumberFormat="1" applyFont="1" applyFill="1" applyAlignment="1">
      <alignment horizontal="right"/>
    </xf>
    <xf numFmtId="0" fontId="29" fillId="0" borderId="0" xfId="0" applyFont="1" applyFill="1" applyAlignment="1">
      <alignment horizontal="center"/>
    </xf>
    <xf numFmtId="0" fontId="29" fillId="0" borderId="0" xfId="0" applyFont="1" applyFill="1" applyAlignment="1"/>
    <xf numFmtId="0" fontId="22" fillId="0" borderId="0" xfId="0" applyFont="1" applyAlignment="1">
      <alignment horizontal="left"/>
    </xf>
    <xf numFmtId="0" fontId="29" fillId="0" borderId="0" xfId="0" applyFont="1" applyFill="1" applyAlignment="1">
      <alignment horizontal="left"/>
    </xf>
    <xf numFmtId="0" fontId="17" fillId="0" borderId="0" xfId="0" applyFont="1" applyFill="1" applyAlignment="1">
      <alignment horizontal="center"/>
    </xf>
    <xf numFmtId="0" fontId="21" fillId="0" borderId="0" xfId="0" applyFont="1" applyAlignment="1">
      <alignment vertical="center"/>
    </xf>
    <xf numFmtId="2" fontId="21" fillId="0" borderId="0" xfId="0" applyNumberFormat="1" applyFont="1" applyAlignment="1">
      <alignment horizontal="right" vertical="center"/>
    </xf>
    <xf numFmtId="0" fontId="21" fillId="0" borderId="0" xfId="0" applyFont="1" applyAlignment="1">
      <alignment horizontal="left" vertical="center"/>
    </xf>
    <xf numFmtId="1" fontId="29" fillId="11" borderId="16" xfId="0" applyNumberFormat="1"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8" xfId="0" applyFont="1" applyFill="1" applyBorder="1" applyAlignment="1">
      <alignment horizontal="center" vertical="center"/>
    </xf>
    <xf numFmtId="0" fontId="29" fillId="0" borderId="0" xfId="0" applyFont="1" applyFill="1" applyBorder="1" applyAlignment="1">
      <alignment vertical="center"/>
    </xf>
    <xf numFmtId="0" fontId="29" fillId="0" borderId="0" xfId="0" applyFont="1" applyFill="1" applyAlignment="1">
      <alignment horizontal="center" vertical="center"/>
    </xf>
    <xf numFmtId="0" fontId="29" fillId="0" borderId="0" xfId="0" applyFont="1" applyFill="1" applyAlignment="1">
      <alignment horizontal="left" vertical="center"/>
    </xf>
    <xf numFmtId="0" fontId="17" fillId="0" borderId="0" xfId="0" applyFont="1" applyFill="1" applyAlignment="1">
      <alignment horizontal="center" vertical="center"/>
    </xf>
    <xf numFmtId="0" fontId="18" fillId="0" borderId="0" xfId="0" applyFont="1" applyAlignment="1">
      <alignment horizontal="center" vertical="center"/>
    </xf>
    <xf numFmtId="0" fontId="21" fillId="0" borderId="9" xfId="0" applyFont="1" applyBorder="1"/>
    <xf numFmtId="0" fontId="21" fillId="0" borderId="10" xfId="0" applyFont="1" applyBorder="1"/>
    <xf numFmtId="0" fontId="0" fillId="0" borderId="0" xfId="0" applyAlignment="1">
      <alignment horizontal="left"/>
    </xf>
    <xf numFmtId="0" fontId="1" fillId="6" borderId="2" xfId="0" applyFont="1" applyFill="1" applyBorder="1" applyAlignment="1">
      <alignment vertical="center" wrapText="1"/>
    </xf>
    <xf numFmtId="0" fontId="0" fillId="6" borderId="3" xfId="0" applyFill="1" applyBorder="1" applyAlignment="1">
      <alignment vertical="center"/>
    </xf>
    <xf numFmtId="0" fontId="0" fillId="6" borderId="4" xfId="0" applyFill="1" applyBorder="1" applyAlignment="1">
      <alignment vertical="center"/>
    </xf>
    <xf numFmtId="0" fontId="10" fillId="0" borderId="5"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23" fillId="0" borderId="0" xfId="0" applyFont="1" applyFill="1" applyAlignment="1">
      <alignment horizontal="center"/>
    </xf>
    <xf numFmtId="0" fontId="27" fillId="0" borderId="0" xfId="0" applyFont="1" applyFill="1" applyAlignment="1">
      <alignment horizontal="left"/>
    </xf>
    <xf numFmtId="0" fontId="13" fillId="0" borderId="0" xfId="0" applyFont="1" applyAlignment="1">
      <alignment horizontal="left"/>
    </xf>
    <xf numFmtId="0" fontId="21" fillId="0" borderId="0" xfId="0" applyFont="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xf>
    <xf numFmtId="0" fontId="22" fillId="0" borderId="0" xfId="0" applyFont="1" applyAlignment="1">
      <alignment horizontal="left"/>
    </xf>
    <xf numFmtId="0" fontId="22" fillId="0" borderId="0" xfId="0" applyFont="1" applyAlignment="1">
      <alignment horizontal="center"/>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10" borderId="11"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14" fillId="10" borderId="12" xfId="0" applyFont="1" applyFill="1" applyBorder="1" applyAlignment="1">
      <alignment horizontal="center" vertical="center" wrapText="1"/>
    </xf>
    <xf numFmtId="0" fontId="14" fillId="10" borderId="13" xfId="0" applyFont="1" applyFill="1" applyBorder="1" applyAlignment="1">
      <alignment horizontal="center" vertical="center" wrapText="1"/>
    </xf>
    <xf numFmtId="0" fontId="14" fillId="10" borderId="14"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20" fillId="0" borderId="0" xfId="0" applyFont="1" applyAlignment="1">
      <alignment horizontal="center" vertical="center" wrapText="1"/>
    </xf>
    <xf numFmtId="0" fontId="22" fillId="0" borderId="0" xfId="0" applyFont="1" applyFill="1" applyAlignment="1">
      <alignment horizontal="left"/>
    </xf>
  </cellXfs>
  <cellStyles count="1">
    <cellStyle name="Normal" xfId="0" builtinId="0"/>
  </cellStyles>
  <dxfs count="194">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
      <font>
        <b/>
        <i val="0"/>
        <condense val="0"/>
        <extend val="0"/>
      </font>
      <fill>
        <patternFill>
          <bgColor indexed="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483870</xdr:colOff>
      <xdr:row>27</xdr:row>
      <xdr:rowOff>15240</xdr:rowOff>
    </xdr:from>
    <xdr:to>
      <xdr:col>5</xdr:col>
      <xdr:colOff>483870</xdr:colOff>
      <xdr:row>28</xdr:row>
      <xdr:rowOff>423</xdr:rowOff>
    </xdr:to>
    <xdr:cxnSp macro="">
      <xdr:nvCxnSpPr>
        <xdr:cNvPr id="2" name="Connecteur droit avec flèche 1">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3" name="Connecteur droit avec flèche 2">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4" name="Connecteur droit avec flèche 3">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483870</xdr:colOff>
      <xdr:row>27</xdr:row>
      <xdr:rowOff>15240</xdr:rowOff>
    </xdr:from>
    <xdr:to>
      <xdr:col>5</xdr:col>
      <xdr:colOff>483870</xdr:colOff>
      <xdr:row>28</xdr:row>
      <xdr:rowOff>423</xdr:rowOff>
    </xdr:to>
    <xdr:cxnSp macro="">
      <xdr:nvCxnSpPr>
        <xdr:cNvPr id="5" name="Connecteur droit avec flèche 4">
          <a:extLst>
            <a:ext uri="{FF2B5EF4-FFF2-40B4-BE49-F238E27FC236}">
              <a16:creationId xmlns:a16="http://schemas.microsoft.com/office/drawing/2014/main" xmlns="" id="{E4B2B390-C6E3-4868-BEE8-8FC6C9766E29}"/>
            </a:ext>
          </a:extLst>
        </xdr:cNvPr>
        <xdr:cNvCxnSpPr/>
      </xdr:nvCxnSpPr>
      <xdr:spPr>
        <a:xfrm>
          <a:off x="4293870" y="5177790"/>
          <a:ext cx="0" cy="175683"/>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501015</xdr:colOff>
      <xdr:row>33</xdr:row>
      <xdr:rowOff>15240</xdr:rowOff>
    </xdr:from>
    <xdr:to>
      <xdr:col>7</xdr:col>
      <xdr:colOff>501015</xdr:colOff>
      <xdr:row>34</xdr:row>
      <xdr:rowOff>1338</xdr:rowOff>
    </xdr:to>
    <xdr:cxnSp macro="">
      <xdr:nvCxnSpPr>
        <xdr:cNvPr id="6" name="Connecteur droit avec flèche 5">
          <a:extLst>
            <a:ext uri="{FF2B5EF4-FFF2-40B4-BE49-F238E27FC236}">
              <a16:creationId xmlns:a16="http://schemas.microsoft.com/office/drawing/2014/main" xmlns="" id="{F2117AEA-37C9-49BD-B87F-618498D87FE9}"/>
            </a:ext>
          </a:extLst>
        </xdr:cNvPr>
        <xdr:cNvCxnSpPr/>
      </xdr:nvCxnSpPr>
      <xdr:spPr>
        <a:xfrm>
          <a:off x="5911215" y="6320790"/>
          <a:ext cx="0" cy="176598"/>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447675</xdr:colOff>
      <xdr:row>40</xdr:row>
      <xdr:rowOff>30480</xdr:rowOff>
    </xdr:from>
    <xdr:to>
      <xdr:col>6</xdr:col>
      <xdr:colOff>447675</xdr:colOff>
      <xdr:row>41</xdr:row>
      <xdr:rowOff>7620</xdr:rowOff>
    </xdr:to>
    <xdr:cxnSp macro="">
      <xdr:nvCxnSpPr>
        <xdr:cNvPr id="7" name="Connecteur droit avec flèche 6">
          <a:extLst>
            <a:ext uri="{FF2B5EF4-FFF2-40B4-BE49-F238E27FC236}">
              <a16:creationId xmlns:a16="http://schemas.microsoft.com/office/drawing/2014/main" xmlns="" id="{9C0FC8BF-FCC7-45EA-9C61-6F1020CE7676}"/>
            </a:ext>
          </a:extLst>
        </xdr:cNvPr>
        <xdr:cNvCxnSpPr/>
      </xdr:nvCxnSpPr>
      <xdr:spPr>
        <a:xfrm>
          <a:off x="5095875" y="7669530"/>
          <a:ext cx="0" cy="16764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I45"/>
  <sheetViews>
    <sheetView workbookViewId="0">
      <pane xSplit="1" ySplit="2" topLeftCell="B15" activePane="bottomRight" state="frozen"/>
      <selection pane="topRight" activeCell="B1" sqref="B1"/>
      <selection pane="bottomLeft" activeCell="A3" sqref="A3"/>
      <selection pane="bottomRight" activeCell="C4" sqref="C4"/>
    </sheetView>
  </sheetViews>
  <sheetFormatPr baseColWidth="10" defaultRowHeight="12.75"/>
  <cols>
    <col min="1" max="1" width="12.28515625" customWidth="1"/>
    <col min="2" max="32" width="3.28515625" customWidth="1"/>
    <col min="33" max="33" width="11.140625" customWidth="1"/>
    <col min="34" max="34" width="9.7109375" bestFit="1" customWidth="1"/>
    <col min="35" max="35" width="13" customWidth="1"/>
  </cols>
  <sheetData>
    <row r="1" spans="1:35" s="2" customFormat="1" ht="33.75" customHeight="1">
      <c r="A1" s="122" t="s">
        <v>27</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c r="AC1" s="123"/>
      <c r="AD1" s="123"/>
      <c r="AE1" s="123"/>
      <c r="AF1" s="123"/>
      <c r="AG1" s="123"/>
      <c r="AH1" s="123"/>
    </row>
    <row r="2" spans="1:35" s="2" customFormat="1" ht="13.5" customHeight="1">
      <c r="B2" s="121" t="s">
        <v>21</v>
      </c>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row>
    <row r="3" spans="1:35" s="2" customFormat="1" ht="15.75" customHeight="1">
      <c r="A3" s="19" t="s">
        <v>0</v>
      </c>
      <c r="B3" s="8"/>
      <c r="C3" s="8">
        <v>1</v>
      </c>
      <c r="D3" s="7">
        <v>2</v>
      </c>
      <c r="E3" s="7">
        <v>3</v>
      </c>
      <c r="F3" s="8">
        <v>4</v>
      </c>
      <c r="G3" s="8">
        <v>5</v>
      </c>
      <c r="H3" s="8">
        <v>6</v>
      </c>
      <c r="I3" s="8">
        <v>7</v>
      </c>
      <c r="J3" s="8">
        <v>8</v>
      </c>
      <c r="K3" s="7">
        <v>9</v>
      </c>
      <c r="L3" s="7">
        <v>10</v>
      </c>
      <c r="M3" s="8">
        <v>11</v>
      </c>
      <c r="N3" s="8">
        <v>12</v>
      </c>
      <c r="O3" s="8">
        <v>13</v>
      </c>
      <c r="P3" s="8">
        <v>14</v>
      </c>
      <c r="Q3" s="8">
        <v>15</v>
      </c>
      <c r="R3" s="7">
        <v>16</v>
      </c>
      <c r="S3" s="7">
        <v>17</v>
      </c>
      <c r="T3" s="8">
        <v>18</v>
      </c>
      <c r="U3" s="8">
        <v>19</v>
      </c>
      <c r="V3" s="8">
        <v>20</v>
      </c>
      <c r="W3" s="8">
        <v>21</v>
      </c>
      <c r="X3" s="8">
        <v>22</v>
      </c>
      <c r="Y3" s="7">
        <v>23</v>
      </c>
      <c r="Z3" s="7">
        <v>24</v>
      </c>
      <c r="AA3" s="8">
        <v>25</v>
      </c>
      <c r="AB3" s="8">
        <v>26</v>
      </c>
      <c r="AC3" s="8">
        <v>27</v>
      </c>
      <c r="AD3" s="8">
        <v>28</v>
      </c>
      <c r="AE3" s="8">
        <v>29</v>
      </c>
      <c r="AF3" s="7">
        <v>30</v>
      </c>
      <c r="AG3" s="17" t="s">
        <v>19</v>
      </c>
      <c r="AH3" s="17" t="s">
        <v>15</v>
      </c>
      <c r="AI3" s="17" t="s">
        <v>20</v>
      </c>
    </row>
    <row r="4" spans="1:35" s="2" customFormat="1" ht="28.5" customHeight="1">
      <c r="A4" s="20" t="s">
        <v>11</v>
      </c>
      <c r="B4" s="8"/>
      <c r="C4" s="8"/>
      <c r="D4" s="10"/>
      <c r="E4" s="10"/>
      <c r="F4" s="8">
        <v>7</v>
      </c>
      <c r="G4" s="8">
        <v>7</v>
      </c>
      <c r="H4" s="21" t="s">
        <v>16</v>
      </c>
      <c r="I4" s="21">
        <v>7</v>
      </c>
      <c r="J4" s="21">
        <v>7</v>
      </c>
      <c r="K4" s="10"/>
      <c r="L4" s="10"/>
      <c r="M4" s="8">
        <v>7</v>
      </c>
      <c r="N4" s="8">
        <v>7</v>
      </c>
      <c r="O4" s="21" t="s">
        <v>16</v>
      </c>
      <c r="P4" s="21">
        <v>7</v>
      </c>
      <c r="Q4" s="21">
        <v>7</v>
      </c>
      <c r="R4" s="10"/>
      <c r="S4" s="10"/>
      <c r="T4" s="8">
        <v>7</v>
      </c>
      <c r="U4" s="8">
        <v>7</v>
      </c>
      <c r="V4" s="21" t="s">
        <v>16</v>
      </c>
      <c r="W4" s="21">
        <v>7</v>
      </c>
      <c r="X4" s="21">
        <v>7</v>
      </c>
      <c r="Y4" s="10"/>
      <c r="Z4" s="10"/>
      <c r="AA4" s="8">
        <v>7</v>
      </c>
      <c r="AB4" s="8">
        <v>7</v>
      </c>
      <c r="AC4" s="21" t="s">
        <v>16</v>
      </c>
      <c r="AD4" s="21">
        <v>7</v>
      </c>
      <c r="AE4" s="21">
        <v>7</v>
      </c>
      <c r="AF4" s="30"/>
      <c r="AG4" s="4">
        <f>COUNTIF(B4:AF4,"7")</f>
        <v>16</v>
      </c>
      <c r="AH4" s="3">
        <f>SUM(B4:AF4)</f>
        <v>112</v>
      </c>
      <c r="AI4" s="4">
        <f>COUNTIF(B4:AF4,"M")</f>
        <v>4</v>
      </c>
    </row>
    <row r="5" spans="1:35" s="2" customFormat="1" ht="15">
      <c r="A5" s="32"/>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4"/>
      <c r="AG5" s="4"/>
      <c r="AH5" s="3"/>
      <c r="AI5" s="4"/>
    </row>
    <row r="6" spans="1:35" s="2" customFormat="1" ht="15">
      <c r="A6" s="19" t="s">
        <v>22</v>
      </c>
      <c r="B6" s="7">
        <v>1</v>
      </c>
      <c r="C6" s="41">
        <v>2</v>
      </c>
      <c r="D6" s="8">
        <v>3</v>
      </c>
      <c r="E6" s="8">
        <v>4</v>
      </c>
      <c r="F6" s="8">
        <v>5</v>
      </c>
      <c r="G6" s="8">
        <v>6</v>
      </c>
      <c r="H6" s="7">
        <v>7</v>
      </c>
      <c r="I6" s="7">
        <v>8</v>
      </c>
      <c r="J6" s="8">
        <v>9</v>
      </c>
      <c r="K6" s="8">
        <v>10</v>
      </c>
      <c r="L6" s="8">
        <v>11</v>
      </c>
      <c r="M6" s="8">
        <v>12</v>
      </c>
      <c r="N6" s="8">
        <v>13</v>
      </c>
      <c r="O6" s="7">
        <v>14</v>
      </c>
      <c r="P6" s="7">
        <v>15</v>
      </c>
      <c r="Q6" s="8">
        <v>17</v>
      </c>
      <c r="R6" s="8">
        <v>17</v>
      </c>
      <c r="S6" s="8">
        <v>18</v>
      </c>
      <c r="T6" s="8">
        <v>19</v>
      </c>
      <c r="U6" s="8">
        <v>20</v>
      </c>
      <c r="V6" s="7">
        <v>21</v>
      </c>
      <c r="W6" s="7">
        <v>22</v>
      </c>
      <c r="X6" s="41">
        <v>23</v>
      </c>
      <c r="Y6" s="8">
        <v>24</v>
      </c>
      <c r="Z6" s="8">
        <v>25</v>
      </c>
      <c r="AA6" s="8">
        <v>26</v>
      </c>
      <c r="AB6" s="8">
        <v>27</v>
      </c>
      <c r="AC6" s="7">
        <v>28</v>
      </c>
      <c r="AD6" s="7">
        <v>29</v>
      </c>
      <c r="AE6" s="8">
        <v>30</v>
      </c>
      <c r="AF6" s="8">
        <v>31</v>
      </c>
      <c r="AG6" s="5"/>
      <c r="AH6" s="5"/>
      <c r="AI6" s="18"/>
    </row>
    <row r="7" spans="1:35" s="2" customFormat="1" ht="21.75" customHeight="1">
      <c r="A7" s="20" t="s">
        <v>11</v>
      </c>
      <c r="B7" s="10"/>
      <c r="C7" s="8">
        <v>7</v>
      </c>
      <c r="D7" s="8">
        <v>7</v>
      </c>
      <c r="E7" s="21" t="s">
        <v>16</v>
      </c>
      <c r="F7" s="21">
        <v>7</v>
      </c>
      <c r="G7" s="21">
        <v>7</v>
      </c>
      <c r="H7" s="10"/>
      <c r="I7" s="10"/>
      <c r="J7" s="8">
        <v>7</v>
      </c>
      <c r="K7" s="8">
        <v>7</v>
      </c>
      <c r="L7" s="21" t="s">
        <v>16</v>
      </c>
      <c r="M7" s="21">
        <v>7</v>
      </c>
      <c r="N7" s="21">
        <v>7</v>
      </c>
      <c r="O7" s="10"/>
      <c r="P7" s="10"/>
      <c r="Q7" s="8">
        <v>7</v>
      </c>
      <c r="R7" s="8">
        <v>7</v>
      </c>
      <c r="S7" s="21" t="s">
        <v>16</v>
      </c>
      <c r="T7" s="21">
        <v>7</v>
      </c>
      <c r="U7" s="21">
        <v>7</v>
      </c>
      <c r="V7" s="26"/>
      <c r="W7" s="26"/>
      <c r="X7" s="24"/>
      <c r="Y7" s="24"/>
      <c r="Z7" s="24"/>
      <c r="AA7" s="24"/>
      <c r="AB7" s="24"/>
      <c r="AC7" s="24"/>
      <c r="AD7" s="24"/>
      <c r="AE7" s="24"/>
      <c r="AF7" s="24"/>
      <c r="AG7" s="4">
        <f>COUNTIF(B7:AF7,"7")</f>
        <v>12</v>
      </c>
      <c r="AH7" s="3">
        <f t="shared" ref="AH7:AH37" si="0">SUM(B7:AF7)</f>
        <v>84</v>
      </c>
      <c r="AI7" s="4">
        <f>COUNTIF(B7:AF7,"M")</f>
        <v>3</v>
      </c>
    </row>
    <row r="8" spans="1:35" s="2" customFormat="1" ht="15">
      <c r="A8" s="32"/>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4"/>
      <c r="AG8" s="4"/>
      <c r="AH8" s="3"/>
      <c r="AI8" s="4"/>
    </row>
    <row r="9" spans="1:35" s="2" customFormat="1" ht="15">
      <c r="A9" s="19" t="s">
        <v>1</v>
      </c>
      <c r="B9" s="22">
        <v>1</v>
      </c>
      <c r="C9" s="8">
        <v>2</v>
      </c>
      <c r="D9" s="8">
        <v>3</v>
      </c>
      <c r="E9" s="7">
        <v>4</v>
      </c>
      <c r="F9" s="7">
        <v>5</v>
      </c>
      <c r="G9" s="11">
        <v>6</v>
      </c>
      <c r="H9" s="11">
        <v>7</v>
      </c>
      <c r="I9" s="11">
        <v>8</v>
      </c>
      <c r="J9" s="11">
        <v>9</v>
      </c>
      <c r="K9" s="8">
        <v>10</v>
      </c>
      <c r="L9" s="7">
        <v>11</v>
      </c>
      <c r="M9" s="7">
        <v>12</v>
      </c>
      <c r="N9" s="8">
        <v>13</v>
      </c>
      <c r="O9" s="8">
        <v>14</v>
      </c>
      <c r="P9" s="8">
        <v>15</v>
      </c>
      <c r="Q9" s="8">
        <v>16</v>
      </c>
      <c r="R9" s="8">
        <v>17</v>
      </c>
      <c r="S9" s="7">
        <v>18</v>
      </c>
      <c r="T9" s="7">
        <v>19</v>
      </c>
      <c r="U9" s="8">
        <v>20</v>
      </c>
      <c r="V9" s="8">
        <v>21</v>
      </c>
      <c r="W9" s="8">
        <v>22</v>
      </c>
      <c r="X9" s="8">
        <v>23</v>
      </c>
      <c r="Y9" s="8">
        <v>24</v>
      </c>
      <c r="Z9" s="7">
        <v>25</v>
      </c>
      <c r="AA9" s="7">
        <v>26</v>
      </c>
      <c r="AB9" s="8">
        <v>27</v>
      </c>
      <c r="AC9" s="8">
        <v>28</v>
      </c>
      <c r="AD9" s="8">
        <v>29</v>
      </c>
      <c r="AE9" s="8">
        <v>30</v>
      </c>
      <c r="AF9" s="8"/>
      <c r="AG9" s="5"/>
      <c r="AH9" s="5"/>
      <c r="AI9" s="18"/>
    </row>
    <row r="10" spans="1:35" s="2" customFormat="1" ht="24.75" customHeight="1">
      <c r="A10" s="20" t="s">
        <v>11</v>
      </c>
      <c r="B10" s="24"/>
      <c r="C10" s="24"/>
      <c r="D10" s="24"/>
      <c r="E10" s="24"/>
      <c r="F10" s="24"/>
      <c r="G10" s="8">
        <v>7</v>
      </c>
      <c r="H10" s="8">
        <v>7</v>
      </c>
      <c r="I10" s="21" t="s">
        <v>16</v>
      </c>
      <c r="J10" s="21">
        <v>7</v>
      </c>
      <c r="K10" s="21">
        <v>7</v>
      </c>
      <c r="L10" s="10"/>
      <c r="M10" s="10"/>
      <c r="N10" s="8">
        <v>7</v>
      </c>
      <c r="O10" s="8">
        <v>7</v>
      </c>
      <c r="P10" s="21" t="s">
        <v>16</v>
      </c>
      <c r="Q10" s="21">
        <v>7</v>
      </c>
      <c r="R10" s="21">
        <v>7</v>
      </c>
      <c r="S10" s="10"/>
      <c r="T10" s="10"/>
      <c r="U10" s="8">
        <v>7</v>
      </c>
      <c r="V10" s="8">
        <v>7</v>
      </c>
      <c r="W10" s="21" t="s">
        <v>16</v>
      </c>
      <c r="X10" s="21">
        <v>7</v>
      </c>
      <c r="Y10" s="21">
        <v>7</v>
      </c>
      <c r="Z10" s="10"/>
      <c r="AA10" s="10"/>
      <c r="AB10" s="8">
        <v>7</v>
      </c>
      <c r="AC10" s="8">
        <v>7</v>
      </c>
      <c r="AD10" s="21" t="s">
        <v>16</v>
      </c>
      <c r="AE10" s="21">
        <v>7</v>
      </c>
      <c r="AF10" s="11"/>
      <c r="AG10" s="4">
        <f>COUNTIF(B10:AF10,"7")</f>
        <v>15</v>
      </c>
      <c r="AH10" s="3">
        <f t="shared" si="0"/>
        <v>105</v>
      </c>
      <c r="AI10" s="4">
        <f>COUNTIF(B10:AF10,"M")</f>
        <v>4</v>
      </c>
    </row>
    <row r="11" spans="1:35" s="2" customFormat="1" ht="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4"/>
      <c r="AG11" s="4"/>
      <c r="AH11" s="3"/>
      <c r="AI11" s="4"/>
    </row>
    <row r="12" spans="1:35" s="2" customFormat="1" ht="15">
      <c r="A12" s="19" t="s">
        <v>2</v>
      </c>
      <c r="B12" s="8">
        <v>1</v>
      </c>
      <c r="C12" s="7">
        <v>2</v>
      </c>
      <c r="D12" s="7">
        <v>3</v>
      </c>
      <c r="E12" s="8">
        <v>4</v>
      </c>
      <c r="F12" s="8">
        <v>5</v>
      </c>
      <c r="G12" s="8">
        <v>6</v>
      </c>
      <c r="H12" s="8">
        <v>7</v>
      </c>
      <c r="I12" s="8">
        <v>8</v>
      </c>
      <c r="J12" s="7">
        <v>9</v>
      </c>
      <c r="K12" s="7">
        <v>10</v>
      </c>
      <c r="L12" s="8">
        <v>11</v>
      </c>
      <c r="M12" s="8">
        <v>12</v>
      </c>
      <c r="N12" s="8">
        <v>13</v>
      </c>
      <c r="O12" s="8">
        <v>14</v>
      </c>
      <c r="P12" s="8">
        <v>15</v>
      </c>
      <c r="Q12" s="7">
        <v>16</v>
      </c>
      <c r="R12" s="7">
        <v>17</v>
      </c>
      <c r="S12" s="8">
        <v>18</v>
      </c>
      <c r="T12" s="8">
        <v>19</v>
      </c>
      <c r="U12" s="8">
        <v>20</v>
      </c>
      <c r="V12" s="8">
        <v>21</v>
      </c>
      <c r="W12" s="8">
        <v>22</v>
      </c>
      <c r="X12" s="7">
        <v>23</v>
      </c>
      <c r="Y12" s="7">
        <v>24</v>
      </c>
      <c r="Z12" s="22">
        <v>25</v>
      </c>
      <c r="AA12" s="8">
        <v>26</v>
      </c>
      <c r="AB12" s="8">
        <v>27</v>
      </c>
      <c r="AC12" s="8">
        <v>28</v>
      </c>
      <c r="AD12" s="8">
        <v>29</v>
      </c>
      <c r="AE12" s="8">
        <v>30</v>
      </c>
      <c r="AF12" s="7">
        <v>31</v>
      </c>
      <c r="AG12" s="5"/>
      <c r="AH12" s="5"/>
      <c r="AI12" s="18"/>
    </row>
    <row r="13" spans="1:35" s="2" customFormat="1" ht="21.75" customHeight="1">
      <c r="A13" s="20" t="s">
        <v>11</v>
      </c>
      <c r="B13" s="8">
        <v>7</v>
      </c>
      <c r="C13" s="10"/>
      <c r="D13" s="10"/>
      <c r="E13" s="8">
        <v>7</v>
      </c>
      <c r="F13" s="8">
        <v>7</v>
      </c>
      <c r="G13" s="21" t="s">
        <v>16</v>
      </c>
      <c r="H13" s="21">
        <v>7</v>
      </c>
      <c r="I13" s="21">
        <v>7</v>
      </c>
      <c r="J13" s="10"/>
      <c r="K13" s="10"/>
      <c r="L13" s="8">
        <v>7</v>
      </c>
      <c r="M13" s="8">
        <v>7</v>
      </c>
      <c r="N13" s="21" t="s">
        <v>16</v>
      </c>
      <c r="O13" s="21">
        <v>7</v>
      </c>
      <c r="P13" s="21">
        <v>7</v>
      </c>
      <c r="Q13" s="10"/>
      <c r="R13" s="10"/>
      <c r="S13" s="21">
        <v>7</v>
      </c>
      <c r="T13" s="21">
        <v>7</v>
      </c>
      <c r="U13" s="21" t="s">
        <v>16</v>
      </c>
      <c r="V13" s="21">
        <v>7</v>
      </c>
      <c r="W13" s="21">
        <v>7</v>
      </c>
      <c r="X13" s="24"/>
      <c r="Y13" s="24"/>
      <c r="Z13" s="24"/>
      <c r="AA13" s="24"/>
      <c r="AB13" s="24"/>
      <c r="AC13" s="24"/>
      <c r="AD13" s="24"/>
      <c r="AE13" s="24"/>
      <c r="AF13" s="24"/>
      <c r="AG13" s="4">
        <f>COUNTIF(B13:AF13,"7")</f>
        <v>13</v>
      </c>
      <c r="AH13" s="3">
        <f t="shared" si="0"/>
        <v>91</v>
      </c>
      <c r="AI13" s="4">
        <f>COUNTIF(B13:AF13,"M")</f>
        <v>3</v>
      </c>
    </row>
    <row r="14" spans="1:35" s="2" customFormat="1" ht="15">
      <c r="A14" s="118"/>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20"/>
      <c r="AG14" s="4"/>
      <c r="AH14" s="3"/>
      <c r="AI14" s="4"/>
    </row>
    <row r="15" spans="1:35" s="2" customFormat="1" ht="15">
      <c r="A15" s="19" t="s">
        <v>3</v>
      </c>
      <c r="B15" s="22">
        <v>1</v>
      </c>
      <c r="C15" s="8">
        <v>2</v>
      </c>
      <c r="D15" s="8">
        <v>3</v>
      </c>
      <c r="E15" s="8">
        <v>4</v>
      </c>
      <c r="F15" s="8">
        <v>5</v>
      </c>
      <c r="G15" s="8">
        <v>6</v>
      </c>
      <c r="H15" s="7">
        <v>7</v>
      </c>
      <c r="I15" s="7">
        <v>8</v>
      </c>
      <c r="J15" s="8">
        <v>9</v>
      </c>
      <c r="K15" s="8">
        <v>10</v>
      </c>
      <c r="L15" s="8">
        <v>11</v>
      </c>
      <c r="M15" s="8">
        <v>12</v>
      </c>
      <c r="N15" s="8">
        <v>13</v>
      </c>
      <c r="O15" s="7">
        <v>14</v>
      </c>
      <c r="P15" s="7">
        <v>15</v>
      </c>
      <c r="Q15" s="8">
        <v>16</v>
      </c>
      <c r="R15" s="8">
        <v>17</v>
      </c>
      <c r="S15" s="8">
        <v>18</v>
      </c>
      <c r="T15" s="8">
        <v>19</v>
      </c>
      <c r="U15" s="8">
        <v>20</v>
      </c>
      <c r="V15" s="7">
        <v>21</v>
      </c>
      <c r="W15" s="7">
        <v>22</v>
      </c>
      <c r="X15" s="8">
        <v>23</v>
      </c>
      <c r="Y15" s="8">
        <v>24</v>
      </c>
      <c r="Z15" s="8">
        <v>25</v>
      </c>
      <c r="AA15" s="8">
        <v>26</v>
      </c>
      <c r="AB15" s="8">
        <v>27</v>
      </c>
      <c r="AC15" s="7">
        <v>28</v>
      </c>
      <c r="AD15" s="7">
        <v>29</v>
      </c>
      <c r="AE15" s="8">
        <v>30</v>
      </c>
      <c r="AF15" s="8">
        <v>31</v>
      </c>
      <c r="AG15" s="5"/>
      <c r="AH15" s="5"/>
      <c r="AI15" s="18"/>
    </row>
    <row r="16" spans="1:35" s="2" customFormat="1" ht="24" customHeight="1">
      <c r="A16" s="20" t="s">
        <v>11</v>
      </c>
      <c r="B16" s="24"/>
      <c r="C16" s="24"/>
      <c r="D16" s="8"/>
      <c r="E16" s="21"/>
      <c r="F16" s="21"/>
      <c r="G16" s="21"/>
      <c r="H16" s="10"/>
      <c r="I16" s="10"/>
      <c r="J16" s="8"/>
      <c r="K16" s="8"/>
      <c r="L16" s="21"/>
      <c r="M16" s="21"/>
      <c r="N16" s="21"/>
      <c r="O16" s="10"/>
      <c r="P16" s="10"/>
      <c r="Q16" s="8"/>
      <c r="R16" s="8"/>
      <c r="S16" s="21"/>
      <c r="T16" s="21"/>
      <c r="U16" s="21"/>
      <c r="V16" s="10"/>
      <c r="W16" s="10"/>
      <c r="X16" s="8"/>
      <c r="Y16" s="8"/>
      <c r="Z16" s="21"/>
      <c r="AA16" s="21"/>
      <c r="AB16" s="21"/>
      <c r="AC16" s="10"/>
      <c r="AD16" s="10"/>
      <c r="AE16" s="8"/>
      <c r="AF16" s="8"/>
      <c r="AG16" s="4">
        <f>COUNTIF(B16:AF16,"7")</f>
        <v>0</v>
      </c>
      <c r="AH16" s="3">
        <f t="shared" si="0"/>
        <v>0</v>
      </c>
      <c r="AI16" s="4">
        <f>COUNTIF(B16:AF16,"M")</f>
        <v>0</v>
      </c>
    </row>
    <row r="17" spans="1:35" s="2" customFormat="1" ht="15">
      <c r="A17" s="43"/>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6"/>
      <c r="AG17" s="4"/>
      <c r="AH17" s="3"/>
      <c r="AI17" s="4"/>
    </row>
    <row r="18" spans="1:35" s="2" customFormat="1" ht="15">
      <c r="A18" s="19" t="s">
        <v>4</v>
      </c>
      <c r="B18" s="8">
        <v>1</v>
      </c>
      <c r="C18" s="8">
        <v>2</v>
      </c>
      <c r="D18" s="8">
        <v>3</v>
      </c>
      <c r="E18" s="7">
        <v>4</v>
      </c>
      <c r="F18" s="7">
        <v>5</v>
      </c>
      <c r="G18" s="8">
        <v>6</v>
      </c>
      <c r="H18" s="8">
        <v>7</v>
      </c>
      <c r="I18" s="8">
        <v>8</v>
      </c>
      <c r="J18" s="8">
        <v>9</v>
      </c>
      <c r="K18" s="8">
        <v>10</v>
      </c>
      <c r="L18" s="7">
        <v>11</v>
      </c>
      <c r="M18" s="7">
        <v>12</v>
      </c>
      <c r="N18" s="8">
        <v>13</v>
      </c>
      <c r="O18" s="8">
        <v>14</v>
      </c>
      <c r="P18" s="8">
        <v>15</v>
      </c>
      <c r="Q18" s="8">
        <v>16</v>
      </c>
      <c r="R18" s="8">
        <v>17</v>
      </c>
      <c r="S18" s="7">
        <v>18</v>
      </c>
      <c r="T18" s="7">
        <v>19</v>
      </c>
      <c r="U18" s="8">
        <v>20</v>
      </c>
      <c r="V18" s="8">
        <v>21</v>
      </c>
      <c r="W18" s="8">
        <v>22</v>
      </c>
      <c r="X18" s="8">
        <v>23</v>
      </c>
      <c r="Y18" s="8">
        <v>24</v>
      </c>
      <c r="Z18" s="7">
        <v>25</v>
      </c>
      <c r="AA18" s="7">
        <v>26</v>
      </c>
      <c r="AB18" s="8">
        <v>27</v>
      </c>
      <c r="AC18" s="8">
        <v>28</v>
      </c>
      <c r="AD18" s="8"/>
      <c r="AE18" s="8"/>
      <c r="AF18" s="8"/>
      <c r="AG18" s="5"/>
      <c r="AH18" s="5"/>
      <c r="AI18" s="18"/>
    </row>
    <row r="19" spans="1:35" s="2" customFormat="1" ht="21" customHeight="1">
      <c r="A19" s="20" t="s">
        <v>11</v>
      </c>
      <c r="B19" s="21"/>
      <c r="C19" s="21"/>
      <c r="D19" s="21"/>
      <c r="E19" s="26"/>
      <c r="F19" s="24"/>
      <c r="G19" s="24"/>
      <c r="H19" s="24"/>
      <c r="I19" s="24"/>
      <c r="J19" s="24"/>
      <c r="K19" s="24"/>
      <c r="L19" s="24"/>
      <c r="M19" s="24"/>
      <c r="N19" s="24"/>
      <c r="O19" s="24"/>
      <c r="P19" s="24"/>
      <c r="Q19" s="24"/>
      <c r="R19" s="24"/>
      <c r="S19" s="24"/>
      <c r="T19" s="24"/>
      <c r="U19" s="8"/>
      <c r="V19" s="8"/>
      <c r="W19" s="21"/>
      <c r="X19" s="21"/>
      <c r="Y19" s="21"/>
      <c r="Z19" s="10"/>
      <c r="AA19" s="10"/>
      <c r="AB19" s="8"/>
      <c r="AC19" s="8"/>
      <c r="AD19" s="21"/>
      <c r="AE19" s="21"/>
      <c r="AF19" s="11"/>
      <c r="AG19" s="4">
        <f>COUNTIF(B19:AF19,"7")</f>
        <v>0</v>
      </c>
      <c r="AH19" s="3">
        <f t="shared" si="0"/>
        <v>0</v>
      </c>
      <c r="AI19" s="4">
        <f>COUNTIF(B19:AF19,"M")</f>
        <v>0</v>
      </c>
    </row>
    <row r="20" spans="1:35" s="2" customFormat="1" ht="15">
      <c r="A20" s="43"/>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6"/>
      <c r="AG20" s="4"/>
      <c r="AH20" s="3"/>
      <c r="AI20" s="4"/>
    </row>
    <row r="21" spans="1:35" s="2" customFormat="1" ht="15">
      <c r="A21" s="19" t="s">
        <v>5</v>
      </c>
      <c r="B21" s="8">
        <v>1</v>
      </c>
      <c r="C21" s="8">
        <v>2</v>
      </c>
      <c r="D21" s="8">
        <v>3</v>
      </c>
      <c r="E21" s="7">
        <v>4</v>
      </c>
      <c r="F21" s="7">
        <v>5</v>
      </c>
      <c r="G21" s="8">
        <v>6</v>
      </c>
      <c r="H21" s="8">
        <v>7</v>
      </c>
      <c r="I21" s="8">
        <v>8</v>
      </c>
      <c r="J21" s="8">
        <v>9</v>
      </c>
      <c r="K21" s="8">
        <v>10</v>
      </c>
      <c r="L21" s="7">
        <v>11</v>
      </c>
      <c r="M21" s="7">
        <v>12</v>
      </c>
      <c r="N21" s="8">
        <v>13</v>
      </c>
      <c r="O21" s="8">
        <v>14</v>
      </c>
      <c r="P21" s="8">
        <v>15</v>
      </c>
      <c r="Q21" s="8">
        <v>16</v>
      </c>
      <c r="R21" s="8">
        <v>17</v>
      </c>
      <c r="S21" s="7">
        <v>18</v>
      </c>
      <c r="T21" s="7">
        <v>19</v>
      </c>
      <c r="U21" s="8">
        <v>20</v>
      </c>
      <c r="V21" s="8">
        <v>21</v>
      </c>
      <c r="W21" s="8">
        <v>22</v>
      </c>
      <c r="X21" s="8">
        <v>23</v>
      </c>
      <c r="Y21" s="8">
        <v>24</v>
      </c>
      <c r="Z21" s="7">
        <v>25</v>
      </c>
      <c r="AA21" s="7">
        <v>26</v>
      </c>
      <c r="AB21" s="8">
        <v>27</v>
      </c>
      <c r="AC21" s="8">
        <v>28</v>
      </c>
      <c r="AD21" s="8">
        <v>29</v>
      </c>
      <c r="AE21" s="8">
        <v>30</v>
      </c>
      <c r="AF21" s="8">
        <v>31</v>
      </c>
      <c r="AG21" s="5"/>
      <c r="AH21" s="5"/>
      <c r="AI21" s="18"/>
    </row>
    <row r="22" spans="1:35" s="2" customFormat="1" ht="21.75" customHeight="1">
      <c r="A22" s="20" t="s">
        <v>11</v>
      </c>
      <c r="B22" s="21"/>
      <c r="C22" s="21"/>
      <c r="D22" s="21"/>
      <c r="E22" s="10"/>
      <c r="F22" s="10"/>
      <c r="G22" s="8"/>
      <c r="H22" s="8"/>
      <c r="I22" s="21"/>
      <c r="J22" s="21"/>
      <c r="K22" s="21"/>
      <c r="L22" s="10"/>
      <c r="M22" s="10"/>
      <c r="N22" s="8"/>
      <c r="O22" s="8"/>
      <c r="P22" s="21"/>
      <c r="Q22" s="21"/>
      <c r="R22" s="21"/>
      <c r="S22" s="10"/>
      <c r="T22" s="10"/>
      <c r="U22" s="8"/>
      <c r="V22" s="8"/>
      <c r="W22" s="21"/>
      <c r="X22" s="21"/>
      <c r="Y22" s="21"/>
      <c r="Z22" s="10"/>
      <c r="AA22" s="10"/>
      <c r="AB22" s="8"/>
      <c r="AC22" s="8"/>
      <c r="AD22" s="21"/>
      <c r="AE22" s="21"/>
      <c r="AF22" s="21"/>
      <c r="AG22" s="4">
        <f>COUNTIF(B22:AF22,"7")</f>
        <v>0</v>
      </c>
      <c r="AH22" s="3">
        <f t="shared" si="0"/>
        <v>0</v>
      </c>
      <c r="AI22" s="4">
        <f>COUNTIF(B22:AF22,"M")</f>
        <v>0</v>
      </c>
    </row>
    <row r="23" spans="1:35" s="2" customFormat="1" ht="15">
      <c r="A23" s="43"/>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6"/>
      <c r="AG23" s="4"/>
      <c r="AH23" s="3"/>
      <c r="AI23" s="4"/>
    </row>
    <row r="24" spans="1:35" s="2" customFormat="1" ht="15">
      <c r="A24" s="19" t="s">
        <v>6</v>
      </c>
      <c r="B24" s="7">
        <v>1</v>
      </c>
      <c r="C24" s="7">
        <v>2</v>
      </c>
      <c r="D24" s="8">
        <v>3</v>
      </c>
      <c r="E24" s="8">
        <v>4</v>
      </c>
      <c r="F24" s="8">
        <v>5</v>
      </c>
      <c r="G24" s="42">
        <v>6</v>
      </c>
      <c r="H24" s="8">
        <v>7</v>
      </c>
      <c r="I24" s="7">
        <v>8</v>
      </c>
      <c r="J24" s="7">
        <v>9</v>
      </c>
      <c r="K24" s="22">
        <v>10</v>
      </c>
      <c r="L24" s="8">
        <v>11</v>
      </c>
      <c r="M24" s="8">
        <v>12</v>
      </c>
      <c r="N24" s="8">
        <v>13</v>
      </c>
      <c r="O24" s="8">
        <v>14</v>
      </c>
      <c r="P24" s="7">
        <v>15</v>
      </c>
      <c r="Q24" s="7">
        <v>16</v>
      </c>
      <c r="R24" s="8">
        <v>17</v>
      </c>
      <c r="S24" s="41">
        <v>18</v>
      </c>
      <c r="T24" s="41">
        <v>19</v>
      </c>
      <c r="U24" s="41">
        <v>20</v>
      </c>
      <c r="V24" s="41">
        <v>21</v>
      </c>
      <c r="W24" s="7">
        <v>22</v>
      </c>
      <c r="X24" s="7">
        <v>23</v>
      </c>
      <c r="Y24" s="41">
        <v>24</v>
      </c>
      <c r="Z24" s="41">
        <v>25</v>
      </c>
      <c r="AA24" s="41">
        <v>26</v>
      </c>
      <c r="AB24" s="41">
        <v>27</v>
      </c>
      <c r="AC24" s="41">
        <v>28</v>
      </c>
      <c r="AD24" s="7">
        <v>29</v>
      </c>
      <c r="AE24" s="7">
        <v>30</v>
      </c>
      <c r="AF24" s="8"/>
      <c r="AG24" s="5"/>
      <c r="AH24" s="5"/>
      <c r="AI24" s="18"/>
    </row>
    <row r="25" spans="1:35" s="2" customFormat="1" ht="24.75" customHeight="1">
      <c r="A25" s="20" t="s">
        <v>11</v>
      </c>
      <c r="B25" s="10"/>
      <c r="C25" s="10"/>
      <c r="D25" s="8"/>
      <c r="E25" s="8"/>
      <c r="F25" s="21"/>
      <c r="G25" s="21"/>
      <c r="H25" s="21"/>
      <c r="I25" s="26"/>
      <c r="J25" s="26"/>
      <c r="K25" s="26"/>
      <c r="L25" s="24"/>
      <c r="M25" s="24"/>
      <c r="N25" s="26"/>
      <c r="O25" s="26"/>
      <c r="P25" s="26"/>
      <c r="Q25" s="26"/>
      <c r="R25" s="26"/>
      <c r="S25" s="24"/>
      <c r="T25" s="24"/>
      <c r="U25" s="26"/>
      <c r="V25" s="26"/>
      <c r="W25" s="26"/>
      <c r="X25" s="26"/>
      <c r="Y25" s="8"/>
      <c r="Z25" s="8"/>
      <c r="AA25" s="21"/>
      <c r="AB25" s="21"/>
      <c r="AC25" s="21"/>
      <c r="AD25" s="10"/>
      <c r="AE25" s="10"/>
      <c r="AF25" s="21"/>
      <c r="AG25" s="4">
        <f>COUNTIF(B25:AF25,"7")</f>
        <v>0</v>
      </c>
      <c r="AH25" s="3">
        <f t="shared" si="0"/>
        <v>0</v>
      </c>
      <c r="AI25" s="4">
        <f>COUNTIF(B25:AF25,"M")</f>
        <v>0</v>
      </c>
    </row>
    <row r="26" spans="1:35" s="2" customFormat="1" ht="15">
      <c r="A26" s="118"/>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20"/>
      <c r="AG26" s="4"/>
      <c r="AH26" s="3"/>
      <c r="AI26" s="4"/>
    </row>
    <row r="27" spans="1:35" s="2" customFormat="1" ht="15">
      <c r="A27" s="19" t="s">
        <v>7</v>
      </c>
      <c r="B27" s="22">
        <v>1</v>
      </c>
      <c r="C27" s="8">
        <v>2</v>
      </c>
      <c r="D27" s="8">
        <v>3</v>
      </c>
      <c r="E27" s="8">
        <v>4</v>
      </c>
      <c r="F27" s="8">
        <v>5</v>
      </c>
      <c r="G27" s="47">
        <v>6</v>
      </c>
      <c r="H27" s="7">
        <v>7</v>
      </c>
      <c r="I27" s="22">
        <v>8</v>
      </c>
      <c r="J27" s="8">
        <v>9</v>
      </c>
      <c r="K27" s="8">
        <v>10</v>
      </c>
      <c r="L27" s="8">
        <v>11</v>
      </c>
      <c r="M27" s="8">
        <v>12</v>
      </c>
      <c r="N27" s="7">
        <v>13</v>
      </c>
      <c r="O27" s="7">
        <v>14</v>
      </c>
      <c r="P27" s="8">
        <v>15</v>
      </c>
      <c r="Q27" s="8">
        <v>16</v>
      </c>
      <c r="R27" s="8">
        <v>17</v>
      </c>
      <c r="S27" s="22">
        <v>18</v>
      </c>
      <c r="T27" s="45">
        <v>19</v>
      </c>
      <c r="U27" s="7">
        <v>20</v>
      </c>
      <c r="V27" s="7">
        <v>21</v>
      </c>
      <c r="W27" s="8">
        <v>22</v>
      </c>
      <c r="X27" s="8">
        <v>23</v>
      </c>
      <c r="Y27" s="8">
        <v>24</v>
      </c>
      <c r="Z27" s="8">
        <v>25</v>
      </c>
      <c r="AA27" s="8">
        <v>26</v>
      </c>
      <c r="AB27" s="7">
        <v>27</v>
      </c>
      <c r="AC27" s="7">
        <v>28</v>
      </c>
      <c r="AD27" s="22">
        <v>29</v>
      </c>
      <c r="AE27" s="8">
        <v>30</v>
      </c>
      <c r="AF27" s="8">
        <v>31</v>
      </c>
      <c r="AG27" s="5"/>
      <c r="AH27" s="5"/>
      <c r="AI27" s="18"/>
    </row>
    <row r="28" spans="1:35" s="2" customFormat="1" ht="23.25" customHeight="1">
      <c r="A28" s="20" t="s">
        <v>11</v>
      </c>
      <c r="B28" s="22"/>
      <c r="C28" s="8"/>
      <c r="D28" s="8"/>
      <c r="E28" s="21"/>
      <c r="F28" s="21"/>
      <c r="G28" s="10"/>
      <c r="H28" s="10"/>
      <c r="I28" s="22"/>
      <c r="J28" s="8"/>
      <c r="K28" s="21"/>
      <c r="L28" s="21"/>
      <c r="M28" s="21"/>
      <c r="N28" s="10"/>
      <c r="O28" s="10"/>
      <c r="P28" s="8"/>
      <c r="Q28" s="8"/>
      <c r="R28" s="21"/>
      <c r="S28" s="25"/>
      <c r="T28" s="46"/>
      <c r="U28" s="10"/>
      <c r="V28" s="10"/>
      <c r="W28" s="8"/>
      <c r="X28" s="8"/>
      <c r="Y28" s="21"/>
      <c r="Z28" s="21"/>
      <c r="AA28" s="21"/>
      <c r="AB28" s="10"/>
      <c r="AC28" s="10"/>
      <c r="AD28" s="25"/>
      <c r="AE28" s="8"/>
      <c r="AF28" s="21"/>
      <c r="AG28" s="4">
        <f>COUNTIF(B28:AF28,"7")</f>
        <v>0</v>
      </c>
      <c r="AH28" s="3">
        <f t="shared" si="0"/>
        <v>0</v>
      </c>
      <c r="AI28" s="4">
        <f>COUNTIF(B28:AF28,"M")</f>
        <v>0</v>
      </c>
    </row>
    <row r="29" spans="1:35" s="2" customFormat="1" ht="15">
      <c r="A29" s="118"/>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20"/>
      <c r="AG29" s="4"/>
      <c r="AH29" s="3"/>
      <c r="AI29" s="4"/>
    </row>
    <row r="30" spans="1:35" s="2" customFormat="1" ht="15">
      <c r="A30" s="19" t="s">
        <v>8</v>
      </c>
      <c r="B30" s="8">
        <v>1</v>
      </c>
      <c r="C30" s="8">
        <v>2</v>
      </c>
      <c r="D30" s="30">
        <v>3</v>
      </c>
      <c r="E30" s="7">
        <v>4</v>
      </c>
      <c r="F30" s="8">
        <v>5</v>
      </c>
      <c r="G30" s="8">
        <v>6</v>
      </c>
      <c r="H30" s="8">
        <v>7</v>
      </c>
      <c r="I30" s="8">
        <v>8</v>
      </c>
      <c r="J30" s="8">
        <v>9</v>
      </c>
      <c r="K30" s="7">
        <v>10</v>
      </c>
      <c r="L30" s="7">
        <v>11</v>
      </c>
      <c r="M30" s="8">
        <v>12</v>
      </c>
      <c r="N30" s="8">
        <v>13</v>
      </c>
      <c r="O30" s="8">
        <v>14</v>
      </c>
      <c r="P30" s="8">
        <v>15</v>
      </c>
      <c r="Q30" s="8">
        <v>16</v>
      </c>
      <c r="R30" s="7">
        <v>17</v>
      </c>
      <c r="S30" s="7">
        <v>18</v>
      </c>
      <c r="T30" s="8">
        <v>19</v>
      </c>
      <c r="U30" s="8">
        <v>20</v>
      </c>
      <c r="V30" s="8">
        <v>21</v>
      </c>
      <c r="W30" s="8">
        <v>22</v>
      </c>
      <c r="X30" s="8">
        <v>23</v>
      </c>
      <c r="Y30" s="7">
        <v>24</v>
      </c>
      <c r="Z30" s="7">
        <v>25</v>
      </c>
      <c r="AA30" s="8">
        <v>26</v>
      </c>
      <c r="AB30" s="8">
        <v>27</v>
      </c>
      <c r="AC30" s="8">
        <v>28</v>
      </c>
      <c r="AD30" s="8">
        <v>29</v>
      </c>
      <c r="AE30" s="8">
        <v>30</v>
      </c>
      <c r="AF30" s="8"/>
      <c r="AG30" s="5"/>
      <c r="AH30" s="5"/>
      <c r="AI30" s="18"/>
    </row>
    <row r="31" spans="1:35" s="2" customFormat="1" ht="21" customHeight="1">
      <c r="A31" s="20" t="s">
        <v>11</v>
      </c>
      <c r="B31" s="21"/>
      <c r="C31" s="21"/>
      <c r="D31" s="10"/>
      <c r="E31" s="10"/>
      <c r="F31" s="8"/>
      <c r="G31" s="8"/>
      <c r="H31" s="21"/>
      <c r="I31" s="21"/>
      <c r="J31" s="21"/>
      <c r="K31" s="10"/>
      <c r="L31" s="10"/>
      <c r="M31" s="8"/>
      <c r="N31" s="8"/>
      <c r="O31" s="21"/>
      <c r="P31" s="21"/>
      <c r="Q31" s="21"/>
      <c r="R31" s="10"/>
      <c r="S31" s="10"/>
      <c r="T31" s="8"/>
      <c r="U31" s="8"/>
      <c r="V31" s="21"/>
      <c r="W31" s="21"/>
      <c r="X31" s="21"/>
      <c r="Y31" s="10"/>
      <c r="Z31" s="10"/>
      <c r="AA31" s="8"/>
      <c r="AB31" s="8"/>
      <c r="AC31" s="21"/>
      <c r="AD31" s="21"/>
      <c r="AE31" s="21"/>
      <c r="AF31" s="11"/>
      <c r="AG31" s="4">
        <f>COUNTIF(B31:AF31,"7")</f>
        <v>0</v>
      </c>
      <c r="AH31" s="3">
        <f t="shared" si="0"/>
        <v>0</v>
      </c>
      <c r="AI31" s="4">
        <f>COUNTIF(B31:AF31,"M")</f>
        <v>0</v>
      </c>
    </row>
    <row r="32" spans="1:35" s="2" customFormat="1" ht="15">
      <c r="A32" s="118"/>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20"/>
      <c r="AG32" s="4"/>
      <c r="AH32" s="3"/>
      <c r="AI32" s="4"/>
    </row>
    <row r="33" spans="1:35" s="2" customFormat="1" ht="15">
      <c r="A33" s="19" t="s">
        <v>9</v>
      </c>
      <c r="B33" s="7">
        <v>1</v>
      </c>
      <c r="C33" s="7">
        <v>2</v>
      </c>
      <c r="D33" s="8">
        <v>3</v>
      </c>
      <c r="E33" s="8">
        <v>4</v>
      </c>
      <c r="F33" s="8">
        <v>5</v>
      </c>
      <c r="G33" s="8">
        <v>6</v>
      </c>
      <c r="H33" s="8">
        <v>7</v>
      </c>
      <c r="I33" s="7">
        <v>8</v>
      </c>
      <c r="J33" s="7">
        <v>9</v>
      </c>
      <c r="K33" s="8">
        <v>10</v>
      </c>
      <c r="L33" s="8">
        <v>11</v>
      </c>
      <c r="M33" s="8">
        <v>12</v>
      </c>
      <c r="N33" s="8">
        <v>13</v>
      </c>
      <c r="O33" s="22">
        <v>14</v>
      </c>
      <c r="P33" s="7">
        <v>15</v>
      </c>
      <c r="Q33" s="7">
        <v>16</v>
      </c>
      <c r="R33" s="8">
        <v>17</v>
      </c>
      <c r="S33" s="8">
        <v>18</v>
      </c>
      <c r="T33" s="8">
        <v>19</v>
      </c>
      <c r="U33" s="8">
        <v>20</v>
      </c>
      <c r="V33" s="8">
        <v>21</v>
      </c>
      <c r="W33" s="7">
        <v>22</v>
      </c>
      <c r="X33" s="7">
        <v>23</v>
      </c>
      <c r="Y33" s="8">
        <v>24</v>
      </c>
      <c r="Z33" s="8">
        <v>25</v>
      </c>
      <c r="AA33" s="8">
        <v>26</v>
      </c>
      <c r="AB33" s="8">
        <v>27</v>
      </c>
      <c r="AC33" s="8">
        <v>28</v>
      </c>
      <c r="AD33" s="7">
        <v>29</v>
      </c>
      <c r="AE33" s="7">
        <v>30</v>
      </c>
      <c r="AF33" s="8">
        <v>31</v>
      </c>
      <c r="AG33" s="5"/>
      <c r="AH33" s="5"/>
      <c r="AI33" s="18"/>
    </row>
    <row r="34" spans="1:35" s="2" customFormat="1" ht="24" customHeight="1">
      <c r="A34" s="20" t="s">
        <v>11</v>
      </c>
      <c r="B34" s="10"/>
      <c r="C34" s="10"/>
      <c r="D34" s="8"/>
      <c r="E34" s="8"/>
      <c r="F34" s="21"/>
      <c r="G34" s="21"/>
      <c r="H34" s="21"/>
      <c r="I34" s="26"/>
      <c r="J34" s="24"/>
      <c r="K34" s="24"/>
      <c r="L34" s="24"/>
      <c r="M34" s="24"/>
      <c r="N34" s="24"/>
      <c r="O34" s="24"/>
      <c r="P34" s="24"/>
      <c r="Q34" s="24"/>
      <c r="R34" s="24"/>
      <c r="S34" s="24"/>
      <c r="T34" s="24"/>
      <c r="U34" s="24"/>
      <c r="V34" s="24"/>
      <c r="W34" s="24"/>
      <c r="X34" s="24"/>
      <c r="Y34" s="24"/>
      <c r="Z34" s="24"/>
      <c r="AA34" s="24"/>
      <c r="AB34" s="24"/>
      <c r="AC34" s="24"/>
      <c r="AD34" s="24"/>
      <c r="AE34" s="24"/>
      <c r="AF34" s="24"/>
      <c r="AG34" s="4">
        <f>COUNTIF(B34:AF34,"7")</f>
        <v>0</v>
      </c>
      <c r="AH34" s="3">
        <f t="shared" si="0"/>
        <v>0</v>
      </c>
      <c r="AI34" s="4">
        <f>COUNTIF(B34:AF34,"M")</f>
        <v>0</v>
      </c>
    </row>
    <row r="35" spans="1:35" s="2" customFormat="1" ht="15.75" customHeight="1">
      <c r="A35" s="118"/>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20"/>
      <c r="AG35" s="4"/>
      <c r="AH35" s="3"/>
      <c r="AI35" s="4"/>
    </row>
    <row r="36" spans="1:35" s="2" customFormat="1" ht="16.5" customHeight="1">
      <c r="A36" s="19" t="s">
        <v>10</v>
      </c>
      <c r="B36" s="8">
        <v>1</v>
      </c>
      <c r="C36" s="8">
        <v>2</v>
      </c>
      <c r="D36" s="8">
        <v>3</v>
      </c>
      <c r="E36" s="8">
        <v>4</v>
      </c>
      <c r="F36" s="7">
        <v>5</v>
      </c>
      <c r="G36" s="7">
        <v>6</v>
      </c>
      <c r="H36" s="8">
        <v>7</v>
      </c>
      <c r="I36" s="8">
        <v>8</v>
      </c>
      <c r="J36" s="8">
        <v>9</v>
      </c>
      <c r="K36" s="8">
        <v>10</v>
      </c>
      <c r="L36" s="8">
        <v>11</v>
      </c>
      <c r="M36" s="7">
        <v>12</v>
      </c>
      <c r="N36" s="7">
        <v>13</v>
      </c>
      <c r="O36" s="8">
        <v>14</v>
      </c>
      <c r="P36" s="22">
        <v>15</v>
      </c>
      <c r="Q36" s="8">
        <v>16</v>
      </c>
      <c r="R36" s="8">
        <v>17</v>
      </c>
      <c r="S36" s="8">
        <v>18</v>
      </c>
      <c r="T36" s="7">
        <v>19</v>
      </c>
      <c r="U36" s="7">
        <v>20</v>
      </c>
      <c r="V36" s="8">
        <v>21</v>
      </c>
      <c r="W36" s="8">
        <v>22</v>
      </c>
      <c r="X36" s="8">
        <v>23</v>
      </c>
      <c r="Y36" s="8">
        <v>24</v>
      </c>
      <c r="Z36" s="8">
        <v>25</v>
      </c>
      <c r="AA36" s="7">
        <v>26</v>
      </c>
      <c r="AB36" s="7">
        <v>27</v>
      </c>
      <c r="AC36" s="8">
        <v>28</v>
      </c>
      <c r="AD36" s="8">
        <v>29</v>
      </c>
      <c r="AE36" s="8">
        <v>30</v>
      </c>
      <c r="AF36" s="8">
        <v>31</v>
      </c>
      <c r="AG36" s="5"/>
      <c r="AH36" s="5"/>
      <c r="AI36" s="18"/>
    </row>
    <row r="37" spans="1:35" s="2" customFormat="1" ht="23.25" thickBot="1">
      <c r="A37" s="20" t="s">
        <v>11</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3"/>
      <c r="AG37" s="4">
        <f>COUNTIF(B37:AF37,"7")</f>
        <v>0</v>
      </c>
      <c r="AH37" s="3">
        <f t="shared" si="0"/>
        <v>0</v>
      </c>
      <c r="AI37" s="4">
        <f>COUNTIF(B37:AF37,"M")</f>
        <v>0</v>
      </c>
    </row>
    <row r="38" spans="1:35" s="2" customFormat="1" ht="15.75" thickBot="1">
      <c r="A38" s="37"/>
      <c r="B38" s="15"/>
      <c r="C38" s="13"/>
      <c r="D38"/>
      <c r="E38"/>
      <c r="F38"/>
      <c r="G38"/>
      <c r="H38"/>
      <c r="I38" s="12"/>
      <c r="J38"/>
      <c r="K38"/>
      <c r="L38" s="9"/>
      <c r="M38"/>
      <c r="N38"/>
      <c r="O38"/>
      <c r="P38"/>
      <c r="Q38"/>
      <c r="R38"/>
      <c r="S38"/>
      <c r="T38"/>
      <c r="U38"/>
      <c r="V38"/>
      <c r="W38"/>
      <c r="X38"/>
      <c r="Y38"/>
      <c r="Z38"/>
      <c r="AA38"/>
      <c r="AB38"/>
      <c r="AC38"/>
      <c r="AD38"/>
      <c r="AE38"/>
      <c r="AF38"/>
      <c r="AG38" s="38">
        <f>SUM(AG4:AG37)</f>
        <v>56</v>
      </c>
      <c r="AH38" s="39">
        <f>SUM(AH4:AH37)</f>
        <v>392</v>
      </c>
      <c r="AI38" s="40">
        <f>SUM(AI4:AI37)</f>
        <v>14</v>
      </c>
    </row>
    <row r="39" spans="1:35">
      <c r="B39" s="28"/>
      <c r="C39" s="1" t="s">
        <v>12</v>
      </c>
      <c r="D39" s="1"/>
      <c r="E39" s="1"/>
      <c r="K39" s="12" t="s">
        <v>25</v>
      </c>
      <c r="L39" s="29"/>
      <c r="Q39" s="31"/>
      <c r="T39" s="29"/>
      <c r="AF39" s="16"/>
      <c r="AG39" s="9"/>
    </row>
    <row r="40" spans="1:35">
      <c r="B40" s="6"/>
      <c r="C40" s="1" t="s">
        <v>13</v>
      </c>
      <c r="D40" s="1"/>
      <c r="E40" s="1"/>
      <c r="K40" s="14" t="s">
        <v>17</v>
      </c>
      <c r="AF40" s="16" t="s">
        <v>18</v>
      </c>
      <c r="AG40" s="12" t="s">
        <v>26</v>
      </c>
      <c r="AH40" s="29"/>
    </row>
    <row r="41" spans="1:35">
      <c r="B41" s="27"/>
      <c r="C41" s="1" t="s">
        <v>14</v>
      </c>
      <c r="D41" s="1"/>
      <c r="E41" s="1"/>
      <c r="P41" s="12"/>
      <c r="Q41" s="9"/>
      <c r="R41" s="9"/>
      <c r="S41" s="9"/>
      <c r="T41" s="9"/>
      <c r="U41" s="9"/>
      <c r="V41" s="9"/>
      <c r="W41" s="9"/>
      <c r="X41" s="9"/>
      <c r="Y41" s="9"/>
      <c r="Z41" s="9"/>
      <c r="AA41" s="9"/>
      <c r="AB41" s="9"/>
      <c r="AC41" s="9"/>
      <c r="AD41" s="9"/>
      <c r="AE41" s="9"/>
      <c r="AF41" s="9"/>
      <c r="AG41" s="12" t="s">
        <v>23</v>
      </c>
      <c r="AH41" s="29"/>
    </row>
    <row r="42" spans="1:35">
      <c r="B42" s="44"/>
      <c r="C42" s="1" t="s">
        <v>24</v>
      </c>
      <c r="AG42" s="29"/>
      <c r="AH42" s="29"/>
    </row>
    <row r="43" spans="1:35">
      <c r="B43" s="15"/>
      <c r="C43" s="13"/>
      <c r="I43" s="12"/>
      <c r="L43" s="9"/>
    </row>
    <row r="44" spans="1:35">
      <c r="I44" s="16"/>
      <c r="L44" s="9"/>
      <c r="S44" s="9"/>
    </row>
    <row r="45" spans="1:35">
      <c r="I45" s="9"/>
      <c r="L45" s="9"/>
    </row>
  </sheetData>
  <mergeCells count="7">
    <mergeCell ref="A35:AF35"/>
    <mergeCell ref="B2:AF2"/>
    <mergeCell ref="A1:AH1"/>
    <mergeCell ref="A14:AF14"/>
    <mergeCell ref="A26:AF26"/>
    <mergeCell ref="A29:AF29"/>
    <mergeCell ref="A32:AF32"/>
  </mergeCells>
  <conditionalFormatting sqref="AF4 AF10 X7:AF7 B10 F3:AE3 B6:AF6 B9:AF9 B12:AF12">
    <cfRule type="cellIs" dxfId="193" priority="488" stopIfTrue="1" operator="equal">
      <formula>"X"</formula>
    </cfRule>
  </conditionalFormatting>
  <conditionalFormatting sqref="B3">
    <cfRule type="cellIs" dxfId="192" priority="484" stopIfTrue="1" operator="equal">
      <formula>"X"</formula>
    </cfRule>
  </conditionalFormatting>
  <conditionalFormatting sqref="D3:E3">
    <cfRule type="cellIs" dxfId="191" priority="480" stopIfTrue="1" operator="equal">
      <formula>"X"</formula>
    </cfRule>
  </conditionalFormatting>
  <conditionalFormatting sqref="K4:L4">
    <cfRule type="cellIs" dxfId="190" priority="317" stopIfTrue="1" operator="equal">
      <formula>"X"</formula>
    </cfRule>
  </conditionalFormatting>
  <conditionalFormatting sqref="D4:E4">
    <cfRule type="cellIs" dxfId="189" priority="316" stopIfTrue="1" operator="equal">
      <formula>"X"</formula>
    </cfRule>
  </conditionalFormatting>
  <conditionalFormatting sqref="R4:S4">
    <cfRule type="cellIs" dxfId="188" priority="314" stopIfTrue="1" operator="equal">
      <formula>"X"</formula>
    </cfRule>
  </conditionalFormatting>
  <conditionalFormatting sqref="Y4:Z4">
    <cfRule type="cellIs" dxfId="187" priority="312" stopIfTrue="1" operator="equal">
      <formula>"X"</formula>
    </cfRule>
  </conditionalFormatting>
  <conditionalFormatting sqref="B7:C7">
    <cfRule type="cellIs" dxfId="186" priority="309" stopIfTrue="1" operator="equal">
      <formula>"X"</formula>
    </cfRule>
  </conditionalFormatting>
  <conditionalFormatting sqref="I7:J7">
    <cfRule type="cellIs" dxfId="185" priority="307" stopIfTrue="1" operator="equal">
      <formula>"X"</formula>
    </cfRule>
  </conditionalFormatting>
  <conditionalFormatting sqref="P7">
    <cfRule type="cellIs" dxfId="184" priority="305" stopIfTrue="1" operator="equal">
      <formula>"X"</formula>
    </cfRule>
  </conditionalFormatting>
  <conditionalFormatting sqref="T10:U10">
    <cfRule type="cellIs" dxfId="183" priority="301" stopIfTrue="1" operator="equal">
      <formula>"X"</formula>
    </cfRule>
  </conditionalFormatting>
  <conditionalFormatting sqref="AA10:AB10">
    <cfRule type="cellIs" dxfId="182" priority="299" stopIfTrue="1" operator="equal">
      <formula>"X"</formula>
    </cfRule>
  </conditionalFormatting>
  <conditionalFormatting sqref="K13:L13">
    <cfRule type="cellIs" dxfId="181" priority="297" stopIfTrue="1" operator="equal">
      <formula>"X"</formula>
    </cfRule>
  </conditionalFormatting>
  <conditionalFormatting sqref="M10">
    <cfRule type="cellIs" dxfId="180" priority="262" stopIfTrue="1" operator="equal">
      <formula>"X"</formula>
    </cfRule>
  </conditionalFormatting>
  <conditionalFormatting sqref="M10:N10">
    <cfRule type="cellIs" dxfId="179" priority="261" stopIfTrue="1" operator="equal">
      <formula>"X"</formula>
    </cfRule>
  </conditionalFormatting>
  <conditionalFormatting sqref="D13:E13">
    <cfRule type="cellIs" dxfId="178" priority="259" stopIfTrue="1" operator="equal">
      <formula>"X"</formula>
    </cfRule>
  </conditionalFormatting>
  <conditionalFormatting sqref="B36:AF37 B33:AF33 B21:AF21 B15:AF15 B18:AF18 B24:AF24 B27:AF27 B30:AF30 B28 S25 I28 AF31 K25 J34:AF34 AD19:AF19">
    <cfRule type="cellIs" dxfId="177" priority="238" stopIfTrue="1" operator="equal">
      <formula>"X"</formula>
    </cfRule>
  </conditionalFormatting>
  <conditionalFormatting sqref="B15">
    <cfRule type="cellIs" dxfId="176" priority="237" stopIfTrue="1" operator="equal">
      <formula>"X"</formula>
    </cfRule>
  </conditionalFormatting>
  <conditionalFormatting sqref="O28">
    <cfRule type="cellIs" dxfId="175" priority="225" stopIfTrue="1" operator="equal">
      <formula>"X"</formula>
    </cfRule>
  </conditionalFormatting>
  <conditionalFormatting sqref="AD28">
    <cfRule type="cellIs" dxfId="174" priority="224" stopIfTrue="1" operator="equal">
      <formula>"X"</formula>
    </cfRule>
  </conditionalFormatting>
  <conditionalFormatting sqref="Q25:R25">
    <cfRule type="cellIs" dxfId="173" priority="219" stopIfTrue="1" operator="equal">
      <formula>"X"</formula>
    </cfRule>
  </conditionalFormatting>
  <conditionalFormatting sqref="I16">
    <cfRule type="cellIs" dxfId="172" priority="216" stopIfTrue="1" operator="equal">
      <formula>"X"</formula>
    </cfRule>
  </conditionalFormatting>
  <conditionalFormatting sqref="P16">
    <cfRule type="cellIs" dxfId="171" priority="215" stopIfTrue="1" operator="equal">
      <formula>"X"</formula>
    </cfRule>
  </conditionalFormatting>
  <conditionalFormatting sqref="W16">
    <cfRule type="cellIs" dxfId="170" priority="214" stopIfTrue="1" operator="equal">
      <formula>"X"</formula>
    </cfRule>
  </conditionalFormatting>
  <conditionalFormatting sqref="AD16">
    <cfRule type="cellIs" dxfId="169" priority="213" stopIfTrue="1" operator="equal">
      <formula>"X"</formula>
    </cfRule>
  </conditionalFormatting>
  <conditionalFormatting sqref="AA19">
    <cfRule type="cellIs" dxfId="168" priority="211" stopIfTrue="1" operator="equal">
      <formula>"X"</formula>
    </cfRule>
  </conditionalFormatting>
  <conditionalFormatting sqref="F22">
    <cfRule type="cellIs" dxfId="167" priority="210" stopIfTrue="1" operator="equal">
      <formula>"X"</formula>
    </cfRule>
  </conditionalFormatting>
  <conditionalFormatting sqref="M22">
    <cfRule type="cellIs" dxfId="166" priority="209" stopIfTrue="1" operator="equal">
      <formula>"X"</formula>
    </cfRule>
  </conditionalFormatting>
  <conditionalFormatting sqref="T22">
    <cfRule type="cellIs" dxfId="165" priority="208" stopIfTrue="1" operator="equal">
      <formula>"X"</formula>
    </cfRule>
  </conditionalFormatting>
  <conditionalFormatting sqref="AA22">
    <cfRule type="cellIs" dxfId="164" priority="207" stopIfTrue="1" operator="equal">
      <formula>"X"</formula>
    </cfRule>
  </conditionalFormatting>
  <conditionalFormatting sqref="H28">
    <cfRule type="cellIs" dxfId="163" priority="205" stopIfTrue="1" operator="equal">
      <formula>"X"</formula>
    </cfRule>
  </conditionalFormatting>
  <conditionalFormatting sqref="V28">
    <cfRule type="cellIs" dxfId="162" priority="204" stopIfTrue="1" operator="equal">
      <formula>"X"</formula>
    </cfRule>
  </conditionalFormatting>
  <conditionalFormatting sqref="L31">
    <cfRule type="cellIs" dxfId="161" priority="203" stopIfTrue="1" operator="equal">
      <formula>"X"</formula>
    </cfRule>
  </conditionalFormatting>
  <conditionalFormatting sqref="S31">
    <cfRule type="cellIs" dxfId="160" priority="202" stopIfTrue="1" operator="equal">
      <formula>"X"</formula>
    </cfRule>
  </conditionalFormatting>
  <conditionalFormatting sqref="Z31">
    <cfRule type="cellIs" dxfId="159" priority="201" stopIfTrue="1" operator="equal">
      <formula>"X"</formula>
    </cfRule>
  </conditionalFormatting>
  <conditionalFormatting sqref="J25">
    <cfRule type="cellIs" dxfId="158" priority="200" stopIfTrue="1" operator="equal">
      <formula>"X"</formula>
    </cfRule>
  </conditionalFormatting>
  <conditionalFormatting sqref="AB28:AC28">
    <cfRule type="cellIs" dxfId="157" priority="199" stopIfTrue="1" operator="equal">
      <formula>"X"</formula>
    </cfRule>
  </conditionalFormatting>
  <conditionalFormatting sqref="E31">
    <cfRule type="cellIs" dxfId="156" priority="198" stopIfTrue="1" operator="equal">
      <formula>"X"</formula>
    </cfRule>
  </conditionalFormatting>
  <conditionalFormatting sqref="C34">
    <cfRule type="cellIs" dxfId="155" priority="197" stopIfTrue="1" operator="equal">
      <formula>"X"</formula>
    </cfRule>
  </conditionalFormatting>
  <conditionalFormatting sqref="C25">
    <cfRule type="cellIs" dxfId="154" priority="196" stopIfTrue="1" operator="equal">
      <formula>"X"</formula>
    </cfRule>
  </conditionalFormatting>
  <conditionalFormatting sqref="H16">
    <cfRule type="cellIs" dxfId="153" priority="195" stopIfTrue="1" operator="equal">
      <formula>"X"</formula>
    </cfRule>
  </conditionalFormatting>
  <conditionalFormatting sqref="O16">
    <cfRule type="cellIs" dxfId="152" priority="193" stopIfTrue="1" operator="equal">
      <formula>"X"</formula>
    </cfRule>
  </conditionalFormatting>
  <conditionalFormatting sqref="V16">
    <cfRule type="cellIs" dxfId="151" priority="191" stopIfTrue="1" operator="equal">
      <formula>"X"</formula>
    </cfRule>
  </conditionalFormatting>
  <conditionalFormatting sqref="AC16">
    <cfRule type="cellIs" dxfId="150" priority="189" stopIfTrue="1" operator="equal">
      <formula>"X"</formula>
    </cfRule>
  </conditionalFormatting>
  <conditionalFormatting sqref="Z19">
    <cfRule type="cellIs" dxfId="149" priority="183" stopIfTrue="1" operator="equal">
      <formula>"X"</formula>
    </cfRule>
  </conditionalFormatting>
  <conditionalFormatting sqref="L22">
    <cfRule type="cellIs" dxfId="148" priority="181" stopIfTrue="1" operator="equal">
      <formula>"X"</formula>
    </cfRule>
  </conditionalFormatting>
  <conditionalFormatting sqref="S22">
    <cfRule type="cellIs" dxfId="147" priority="179" stopIfTrue="1" operator="equal">
      <formula>"X"</formula>
    </cfRule>
  </conditionalFormatting>
  <conditionalFormatting sqref="Z22">
    <cfRule type="cellIs" dxfId="146" priority="177" stopIfTrue="1" operator="equal">
      <formula>"X"</formula>
    </cfRule>
  </conditionalFormatting>
  <conditionalFormatting sqref="I25">
    <cfRule type="cellIs" dxfId="145" priority="175" stopIfTrue="1" operator="equal">
      <formula>"X"</formula>
    </cfRule>
  </conditionalFormatting>
  <conditionalFormatting sqref="C28:G28">
    <cfRule type="cellIs" dxfId="144" priority="169" stopIfTrue="1" operator="equal">
      <formula>"X"</formula>
    </cfRule>
  </conditionalFormatting>
  <conditionalFormatting sqref="C28">
    <cfRule type="cellIs" dxfId="143" priority="168" stopIfTrue="1" operator="equal">
      <formula>"X"</formula>
    </cfRule>
  </conditionalFormatting>
  <conditionalFormatting sqref="N28">
    <cfRule type="cellIs" dxfId="142" priority="167" stopIfTrue="1" operator="equal">
      <formula>"X"</formula>
    </cfRule>
  </conditionalFormatting>
  <conditionalFormatting sqref="S28:U28">
    <cfRule type="cellIs" dxfId="141" priority="165" stopIfTrue="1" operator="equal">
      <formula>"X"</formula>
    </cfRule>
  </conditionalFormatting>
  <conditionalFormatting sqref="E22">
    <cfRule type="cellIs" dxfId="140" priority="155" stopIfTrue="1" operator="equal">
      <formula>"X"</formula>
    </cfRule>
  </conditionalFormatting>
  <conditionalFormatting sqref="B25">
    <cfRule type="cellIs" dxfId="139" priority="152" stopIfTrue="1" operator="equal">
      <formula>"X"</formula>
    </cfRule>
  </conditionalFormatting>
  <conditionalFormatting sqref="T25:W25">
    <cfRule type="cellIs" dxfId="138" priority="151" stopIfTrue="1" operator="equal">
      <formula>"X"</formula>
    </cfRule>
  </conditionalFormatting>
  <conditionalFormatting sqref="C10:G10">
    <cfRule type="cellIs" dxfId="137" priority="137" stopIfTrue="1" operator="equal">
      <formula>"X"</formula>
    </cfRule>
  </conditionalFormatting>
  <conditionalFormatting sqref="Q7">
    <cfRule type="cellIs" dxfId="136" priority="135" stopIfTrue="1" operator="equal">
      <formula>"X"</formula>
    </cfRule>
  </conditionalFormatting>
  <conditionalFormatting sqref="W7">
    <cfRule type="cellIs" dxfId="135" priority="132" stopIfTrue="1" operator="equal">
      <formula>"X"</formula>
    </cfRule>
  </conditionalFormatting>
  <conditionalFormatting sqref="AE25:AF25">
    <cfRule type="cellIs" dxfId="134" priority="130" stopIfTrue="1" operator="equal">
      <formula>"X"</formula>
    </cfRule>
  </conditionalFormatting>
  <conditionalFormatting sqref="X25">
    <cfRule type="cellIs" dxfId="133" priority="129" stopIfTrue="1" operator="equal">
      <formula>"X"</formula>
    </cfRule>
  </conditionalFormatting>
  <conditionalFormatting sqref="AD25">
    <cfRule type="cellIs" dxfId="132" priority="128" stopIfTrue="1" operator="equal">
      <formula>"X"</formula>
    </cfRule>
  </conditionalFormatting>
  <conditionalFormatting sqref="L25:P25">
    <cfRule type="cellIs" dxfId="131" priority="126" stopIfTrue="1" operator="equal">
      <formula>"X"</formula>
    </cfRule>
  </conditionalFormatting>
  <conditionalFormatting sqref="L25">
    <cfRule type="cellIs" dxfId="130" priority="125" stopIfTrue="1" operator="equal">
      <formula>"X"</formula>
    </cfRule>
  </conditionalFormatting>
  <conditionalFormatting sqref="F4:J4">
    <cfRule type="cellIs" dxfId="129" priority="124" stopIfTrue="1" operator="equal">
      <formula>"X"</formula>
    </cfRule>
  </conditionalFormatting>
  <conditionalFormatting sqref="F4">
    <cfRule type="cellIs" dxfId="128" priority="123" stopIfTrue="1" operator="equal">
      <formula>"X"</formula>
    </cfRule>
  </conditionalFormatting>
  <conditionalFormatting sqref="M4:Q4">
    <cfRule type="cellIs" dxfId="127" priority="122" stopIfTrue="1" operator="equal">
      <formula>"X"</formula>
    </cfRule>
  </conditionalFormatting>
  <conditionalFormatting sqref="M4">
    <cfRule type="cellIs" dxfId="126" priority="121" stopIfTrue="1" operator="equal">
      <formula>"X"</formula>
    </cfRule>
  </conditionalFormatting>
  <conditionalFormatting sqref="T4:X4">
    <cfRule type="cellIs" dxfId="125" priority="120" stopIfTrue="1" operator="equal">
      <formula>"X"</formula>
    </cfRule>
  </conditionalFormatting>
  <conditionalFormatting sqref="T4">
    <cfRule type="cellIs" dxfId="124" priority="119" stopIfTrue="1" operator="equal">
      <formula>"X"</formula>
    </cfRule>
  </conditionalFormatting>
  <conditionalFormatting sqref="AA4:AE4">
    <cfRule type="cellIs" dxfId="123" priority="118" stopIfTrue="1" operator="equal">
      <formula>"X"</formula>
    </cfRule>
  </conditionalFormatting>
  <conditionalFormatting sqref="AA4">
    <cfRule type="cellIs" dxfId="122" priority="117" stopIfTrue="1" operator="equal">
      <formula>"X"</formula>
    </cfRule>
  </conditionalFormatting>
  <conditionalFormatting sqref="C7:H7">
    <cfRule type="cellIs" dxfId="121" priority="116" stopIfTrue="1" operator="equal">
      <formula>"X"</formula>
    </cfRule>
  </conditionalFormatting>
  <conditionalFormatting sqref="C7:D7">
    <cfRule type="cellIs" dxfId="120" priority="115" stopIfTrue="1" operator="equal">
      <formula>"X"</formula>
    </cfRule>
  </conditionalFormatting>
  <conditionalFormatting sqref="J7:O7">
    <cfRule type="cellIs" dxfId="119" priority="114" stopIfTrue="1" operator="equal">
      <formula>"X"</formula>
    </cfRule>
  </conditionalFormatting>
  <conditionalFormatting sqref="J7:K7">
    <cfRule type="cellIs" dxfId="118" priority="113" stopIfTrue="1" operator="equal">
      <formula>"X"</formula>
    </cfRule>
  </conditionalFormatting>
  <conditionalFormatting sqref="Q7:V7">
    <cfRule type="cellIs" dxfId="117" priority="112" stopIfTrue="1" operator="equal">
      <formula>"X"</formula>
    </cfRule>
  </conditionalFormatting>
  <conditionalFormatting sqref="Q7:R7">
    <cfRule type="cellIs" dxfId="116" priority="111" stopIfTrue="1" operator="equal">
      <formula>"X"</formula>
    </cfRule>
  </conditionalFormatting>
  <conditionalFormatting sqref="G10:L10">
    <cfRule type="cellIs" dxfId="115" priority="110" stopIfTrue="1" operator="equal">
      <formula>"X"</formula>
    </cfRule>
  </conditionalFormatting>
  <conditionalFormatting sqref="G10:H10">
    <cfRule type="cellIs" dxfId="114" priority="109" stopIfTrue="1" operator="equal">
      <formula>"X"</formula>
    </cfRule>
  </conditionalFormatting>
  <conditionalFormatting sqref="N10:S10">
    <cfRule type="cellIs" dxfId="113" priority="108" stopIfTrue="1" operator="equal">
      <formula>"X"</formula>
    </cfRule>
  </conditionalFormatting>
  <conditionalFormatting sqref="N10:O10">
    <cfRule type="cellIs" dxfId="112" priority="107" stopIfTrue="1" operator="equal">
      <formula>"X"</formula>
    </cfRule>
  </conditionalFormatting>
  <conditionalFormatting sqref="V10:Z10">
    <cfRule type="cellIs" dxfId="111" priority="106" stopIfTrue="1" operator="equal">
      <formula>"X"</formula>
    </cfRule>
  </conditionalFormatting>
  <conditionalFormatting sqref="V10">
    <cfRule type="cellIs" dxfId="110" priority="105" stopIfTrue="1" operator="equal">
      <formula>"X"</formula>
    </cfRule>
  </conditionalFormatting>
  <conditionalFormatting sqref="AC10:AE10">
    <cfRule type="cellIs" dxfId="109" priority="104" stopIfTrue="1" operator="equal">
      <formula>"X"</formula>
    </cfRule>
  </conditionalFormatting>
  <conditionalFormatting sqref="AC10">
    <cfRule type="cellIs" dxfId="108" priority="103" stopIfTrue="1" operator="equal">
      <formula>"X"</formula>
    </cfRule>
  </conditionalFormatting>
  <conditionalFormatting sqref="B13:C13">
    <cfRule type="cellIs" dxfId="107" priority="102" stopIfTrue="1" operator="equal">
      <formula>"X"</formula>
    </cfRule>
  </conditionalFormatting>
  <conditionalFormatting sqref="B13">
    <cfRule type="cellIs" dxfId="106" priority="101" stopIfTrue="1" operator="equal">
      <formula>"X"</formula>
    </cfRule>
  </conditionalFormatting>
  <conditionalFormatting sqref="E13:J13">
    <cfRule type="cellIs" dxfId="105" priority="100" stopIfTrue="1" operator="equal">
      <formula>"X"</formula>
    </cfRule>
  </conditionalFormatting>
  <conditionalFormatting sqref="E13:F13">
    <cfRule type="cellIs" dxfId="104" priority="99" stopIfTrue="1" operator="equal">
      <formula>"X"</formula>
    </cfRule>
  </conditionalFormatting>
  <conditionalFormatting sqref="L13:Q13">
    <cfRule type="cellIs" dxfId="103" priority="98" stopIfTrue="1" operator="equal">
      <formula>"X"</formula>
    </cfRule>
  </conditionalFormatting>
  <conditionalFormatting sqref="L13:M13">
    <cfRule type="cellIs" dxfId="102" priority="97" stopIfTrue="1" operator="equal">
      <formula>"X"</formula>
    </cfRule>
  </conditionalFormatting>
  <conditionalFormatting sqref="S13:AA13">
    <cfRule type="cellIs" dxfId="101" priority="96" stopIfTrue="1" operator="equal">
      <formula>"X"</formula>
    </cfRule>
  </conditionalFormatting>
  <conditionalFormatting sqref="R13">
    <cfRule type="cellIs" dxfId="100" priority="95" stopIfTrue="1" operator="equal">
      <formula>"X"</formula>
    </cfRule>
  </conditionalFormatting>
  <conditionalFormatting sqref="AB13">
    <cfRule type="cellIs" dxfId="99" priority="94" stopIfTrue="1" operator="equal">
      <formula>"X"</formula>
    </cfRule>
  </conditionalFormatting>
  <conditionalFormatting sqref="AC13">
    <cfRule type="cellIs" dxfId="98" priority="93" stopIfTrue="1" operator="equal">
      <formula>"X"</formula>
    </cfRule>
  </conditionalFormatting>
  <conditionalFormatting sqref="AD13:AF13">
    <cfRule type="cellIs" dxfId="97" priority="92" stopIfTrue="1" operator="equal">
      <formula>"X"</formula>
    </cfRule>
  </conditionalFormatting>
  <conditionalFormatting sqref="B16:C16">
    <cfRule type="cellIs" dxfId="96" priority="91" stopIfTrue="1" operator="equal">
      <formula>"X"</formula>
    </cfRule>
  </conditionalFormatting>
  <conditionalFormatting sqref="D16:G16">
    <cfRule type="cellIs" dxfId="95" priority="90" stopIfTrue="1" operator="equal">
      <formula>"X"</formula>
    </cfRule>
  </conditionalFormatting>
  <conditionalFormatting sqref="J16:N16">
    <cfRule type="cellIs" dxfId="94" priority="89" stopIfTrue="1" operator="equal">
      <formula>"X"</formula>
    </cfRule>
  </conditionalFormatting>
  <conditionalFormatting sqref="J16">
    <cfRule type="cellIs" dxfId="93" priority="88" stopIfTrue="1" operator="equal">
      <formula>"X"</formula>
    </cfRule>
  </conditionalFormatting>
  <conditionalFormatting sqref="Q16:U16">
    <cfRule type="cellIs" dxfId="92" priority="87" stopIfTrue="1" operator="equal">
      <formula>"X"</formula>
    </cfRule>
  </conditionalFormatting>
  <conditionalFormatting sqref="Q16">
    <cfRule type="cellIs" dxfId="91" priority="86" stopIfTrue="1" operator="equal">
      <formula>"X"</formula>
    </cfRule>
  </conditionalFormatting>
  <conditionalFormatting sqref="X16:AB16">
    <cfRule type="cellIs" dxfId="90" priority="85" stopIfTrue="1" operator="equal">
      <formula>"X"</formula>
    </cfRule>
  </conditionalFormatting>
  <conditionalFormatting sqref="X16">
    <cfRule type="cellIs" dxfId="89" priority="84" stopIfTrue="1" operator="equal">
      <formula>"X"</formula>
    </cfRule>
  </conditionalFormatting>
  <conditionalFormatting sqref="AE16:AF16">
    <cfRule type="cellIs" dxfId="88" priority="83" stopIfTrue="1" operator="equal">
      <formula>"X"</formula>
    </cfRule>
  </conditionalFormatting>
  <conditionalFormatting sqref="AE16">
    <cfRule type="cellIs" dxfId="87" priority="82" stopIfTrue="1" operator="equal">
      <formula>"X"</formula>
    </cfRule>
  </conditionalFormatting>
  <conditionalFormatting sqref="B19:D19">
    <cfRule type="cellIs" dxfId="86" priority="81" stopIfTrue="1" operator="equal">
      <formula>"X"</formula>
    </cfRule>
  </conditionalFormatting>
  <conditionalFormatting sqref="F19:N19">
    <cfRule type="cellIs" dxfId="85" priority="80" stopIfTrue="1" operator="equal">
      <formula>"X"</formula>
    </cfRule>
  </conditionalFormatting>
  <conditionalFormatting sqref="E19">
    <cfRule type="cellIs" dxfId="84" priority="79" stopIfTrue="1" operator="equal">
      <formula>"X"</formula>
    </cfRule>
  </conditionalFormatting>
  <conditionalFormatting sqref="O19">
    <cfRule type="cellIs" dxfId="83" priority="78" stopIfTrue="1" operator="equal">
      <formula>"X"</formula>
    </cfRule>
  </conditionalFormatting>
  <conditionalFormatting sqref="P19">
    <cfRule type="cellIs" dxfId="82" priority="77" stopIfTrue="1" operator="equal">
      <formula>"X"</formula>
    </cfRule>
  </conditionalFormatting>
  <conditionalFormatting sqref="Q19:S19">
    <cfRule type="cellIs" dxfId="81" priority="76" stopIfTrue="1" operator="equal">
      <formula>"X"</formula>
    </cfRule>
  </conditionalFormatting>
  <conditionalFormatting sqref="T19">
    <cfRule type="cellIs" dxfId="80" priority="75" stopIfTrue="1" operator="equal">
      <formula>"X"</formula>
    </cfRule>
  </conditionalFormatting>
  <conditionalFormatting sqref="U19:Y19">
    <cfRule type="cellIs" dxfId="79" priority="74" stopIfTrue="1" operator="equal">
      <formula>"X"</formula>
    </cfRule>
  </conditionalFormatting>
  <conditionalFormatting sqref="U19">
    <cfRule type="cellIs" dxfId="78" priority="73" stopIfTrue="1" operator="equal">
      <formula>"X"</formula>
    </cfRule>
  </conditionalFormatting>
  <conditionalFormatting sqref="AB19:AC19">
    <cfRule type="cellIs" dxfId="77" priority="72" stopIfTrue="1" operator="equal">
      <formula>"X"</formula>
    </cfRule>
  </conditionalFormatting>
  <conditionalFormatting sqref="AB19">
    <cfRule type="cellIs" dxfId="76" priority="71" stopIfTrue="1" operator="equal">
      <formula>"X"</formula>
    </cfRule>
  </conditionalFormatting>
  <conditionalFormatting sqref="B22:D22">
    <cfRule type="cellIs" dxfId="75" priority="70" stopIfTrue="1" operator="equal">
      <formula>"X"</formula>
    </cfRule>
  </conditionalFormatting>
  <conditionalFormatting sqref="G22:K22">
    <cfRule type="cellIs" dxfId="74" priority="69" stopIfTrue="1" operator="equal">
      <formula>"X"</formula>
    </cfRule>
  </conditionalFormatting>
  <conditionalFormatting sqref="G22">
    <cfRule type="cellIs" dxfId="73" priority="68" stopIfTrue="1" operator="equal">
      <formula>"X"</formula>
    </cfRule>
  </conditionalFormatting>
  <conditionalFormatting sqref="N22:R22">
    <cfRule type="cellIs" dxfId="72" priority="67" stopIfTrue="1" operator="equal">
      <formula>"X"</formula>
    </cfRule>
  </conditionalFormatting>
  <conditionalFormatting sqref="N22">
    <cfRule type="cellIs" dxfId="71" priority="66" stopIfTrue="1" operator="equal">
      <formula>"X"</formula>
    </cfRule>
  </conditionalFormatting>
  <conditionalFormatting sqref="U22:Y22">
    <cfRule type="cellIs" dxfId="70" priority="65" stopIfTrue="1" operator="equal">
      <formula>"X"</formula>
    </cfRule>
  </conditionalFormatting>
  <conditionalFormatting sqref="U22">
    <cfRule type="cellIs" dxfId="69" priority="64" stopIfTrue="1" operator="equal">
      <formula>"X"</formula>
    </cfRule>
  </conditionalFormatting>
  <conditionalFormatting sqref="AB22:AF22">
    <cfRule type="cellIs" dxfId="68" priority="63" stopIfTrue="1" operator="equal">
      <formula>"X"</formula>
    </cfRule>
  </conditionalFormatting>
  <conditionalFormatting sqref="AB22">
    <cfRule type="cellIs" dxfId="67" priority="62" stopIfTrue="1" operator="equal">
      <formula>"X"</formula>
    </cfRule>
  </conditionalFormatting>
  <conditionalFormatting sqref="D25:H25">
    <cfRule type="cellIs" dxfId="66" priority="61" stopIfTrue="1" operator="equal">
      <formula>"X"</formula>
    </cfRule>
  </conditionalFormatting>
  <conditionalFormatting sqref="D25">
    <cfRule type="cellIs" dxfId="65" priority="60" stopIfTrue="1" operator="equal">
      <formula>"X"</formula>
    </cfRule>
  </conditionalFormatting>
  <conditionalFormatting sqref="Y25:AC25">
    <cfRule type="cellIs" dxfId="64" priority="59" stopIfTrue="1" operator="equal">
      <formula>"X"</formula>
    </cfRule>
  </conditionalFormatting>
  <conditionalFormatting sqref="Y25">
    <cfRule type="cellIs" dxfId="63" priority="58" stopIfTrue="1" operator="equal">
      <formula>"X"</formula>
    </cfRule>
  </conditionalFormatting>
  <conditionalFormatting sqref="J28:M28">
    <cfRule type="cellIs" dxfId="62" priority="57" stopIfTrue="1" operator="equal">
      <formula>"X"</formula>
    </cfRule>
  </conditionalFormatting>
  <conditionalFormatting sqref="P28:R28">
    <cfRule type="cellIs" dxfId="61" priority="56" stopIfTrue="1" operator="equal">
      <formula>"X"</formula>
    </cfRule>
  </conditionalFormatting>
  <conditionalFormatting sqref="P28">
    <cfRule type="cellIs" dxfId="60" priority="55" stopIfTrue="1" operator="equal">
      <formula>"X"</formula>
    </cfRule>
  </conditionalFormatting>
  <conditionalFormatting sqref="W28:AA28">
    <cfRule type="cellIs" dxfId="59" priority="54" stopIfTrue="1" operator="equal">
      <formula>"X"</formula>
    </cfRule>
  </conditionalFormatting>
  <conditionalFormatting sqref="W28">
    <cfRule type="cellIs" dxfId="58" priority="53" stopIfTrue="1" operator="equal">
      <formula>"X"</formula>
    </cfRule>
  </conditionalFormatting>
  <conditionalFormatting sqref="AE28:AF28">
    <cfRule type="cellIs" dxfId="57" priority="52" stopIfTrue="1" operator="equal">
      <formula>"X"</formula>
    </cfRule>
  </conditionalFormatting>
  <conditionalFormatting sqref="D31">
    <cfRule type="cellIs" dxfId="56" priority="51" stopIfTrue="1" operator="equal">
      <formula>"X"</formula>
    </cfRule>
  </conditionalFormatting>
  <conditionalFormatting sqref="K31">
    <cfRule type="cellIs" dxfId="55" priority="50" stopIfTrue="1" operator="equal">
      <formula>"X"</formula>
    </cfRule>
  </conditionalFormatting>
  <conditionalFormatting sqref="R31">
    <cfRule type="cellIs" dxfId="54" priority="48" stopIfTrue="1" operator="equal">
      <formula>"X"</formula>
    </cfRule>
  </conditionalFormatting>
  <conditionalFormatting sqref="Y31">
    <cfRule type="cellIs" dxfId="53" priority="46" stopIfTrue="1" operator="equal">
      <formula>"X"</formula>
    </cfRule>
  </conditionalFormatting>
  <conditionalFormatting sqref="B34">
    <cfRule type="cellIs" dxfId="52" priority="42" stopIfTrue="1" operator="equal">
      <formula>"X"</formula>
    </cfRule>
  </conditionalFormatting>
  <conditionalFormatting sqref="I34">
    <cfRule type="cellIs" dxfId="51" priority="41" stopIfTrue="1" operator="equal">
      <formula>"X"</formula>
    </cfRule>
  </conditionalFormatting>
  <conditionalFormatting sqref="B31:C31">
    <cfRule type="cellIs" dxfId="50" priority="39" stopIfTrue="1" operator="equal">
      <formula>"X"</formula>
    </cfRule>
  </conditionalFormatting>
  <conditionalFormatting sqref="F31:J31">
    <cfRule type="cellIs" dxfId="49" priority="38" stopIfTrue="1" operator="equal">
      <formula>"X"</formula>
    </cfRule>
  </conditionalFormatting>
  <conditionalFormatting sqref="F31">
    <cfRule type="cellIs" dxfId="48" priority="37" stopIfTrue="1" operator="equal">
      <formula>"X"</formula>
    </cfRule>
  </conditionalFormatting>
  <conditionalFormatting sqref="M31:Q31">
    <cfRule type="cellIs" dxfId="47" priority="36" stopIfTrue="1" operator="equal">
      <formula>"X"</formula>
    </cfRule>
  </conditionalFormatting>
  <conditionalFormatting sqref="M31">
    <cfRule type="cellIs" dxfId="46" priority="35" stopIfTrue="1" operator="equal">
      <formula>"X"</formula>
    </cfRule>
  </conditionalFormatting>
  <conditionalFormatting sqref="T31:X31">
    <cfRule type="cellIs" dxfId="45" priority="34" stopIfTrue="1" operator="equal">
      <formula>"X"</formula>
    </cfRule>
  </conditionalFormatting>
  <conditionalFormatting sqref="T31">
    <cfRule type="cellIs" dxfId="44" priority="33" stopIfTrue="1" operator="equal">
      <formula>"X"</formula>
    </cfRule>
  </conditionalFormatting>
  <conditionalFormatting sqref="AA31:AE31">
    <cfRule type="cellIs" dxfId="43" priority="32" stopIfTrue="1" operator="equal">
      <formula>"X"</formula>
    </cfRule>
  </conditionalFormatting>
  <conditionalFormatting sqref="AA31">
    <cfRule type="cellIs" dxfId="42" priority="31" stopIfTrue="1" operator="equal">
      <formula>"X"</formula>
    </cfRule>
  </conditionalFormatting>
  <conditionalFormatting sqref="D34:H34">
    <cfRule type="cellIs" dxfId="41" priority="30" stopIfTrue="1" operator="equal">
      <formula>"X"</formula>
    </cfRule>
  </conditionalFormatting>
  <conditionalFormatting sqref="D34">
    <cfRule type="cellIs" dxfId="40" priority="29" stopIfTrue="1" operator="equal">
      <formula>"X"</formula>
    </cfRule>
  </conditionalFormatting>
  <conditionalFormatting sqref="B4:C4">
    <cfRule type="cellIs" dxfId="39" priority="28" stopIfTrue="1" operator="equal">
      <formula>"X"</formula>
    </cfRule>
  </conditionalFormatting>
  <conditionalFormatting sqref="B4">
    <cfRule type="cellIs" dxfId="38" priority="27" stopIfTrue="1" operator="equal">
      <formula>"X"</formula>
    </cfRule>
  </conditionalFormatting>
  <conditionalFormatting sqref="H7">
    <cfRule type="cellIs" dxfId="37" priority="26" stopIfTrue="1" operator="equal">
      <formula>"X"</formula>
    </cfRule>
  </conditionalFormatting>
  <conditionalFormatting sqref="J7">
    <cfRule type="cellIs" dxfId="36" priority="25" stopIfTrue="1" operator="equal">
      <formula>"X"</formula>
    </cfRule>
  </conditionalFormatting>
  <conditionalFormatting sqref="J7">
    <cfRule type="cellIs" dxfId="35" priority="24" stopIfTrue="1" operator="equal">
      <formula>"X"</formula>
    </cfRule>
  </conditionalFormatting>
  <conditionalFormatting sqref="O7">
    <cfRule type="cellIs" dxfId="34" priority="23" stopIfTrue="1" operator="equal">
      <formula>"X"</formula>
    </cfRule>
  </conditionalFormatting>
  <conditionalFormatting sqref="V7">
    <cfRule type="cellIs" dxfId="33" priority="22" stopIfTrue="1" operator="equal">
      <formula>"X"</formula>
    </cfRule>
  </conditionalFormatting>
  <conditionalFormatting sqref="G10">
    <cfRule type="cellIs" dxfId="32" priority="21" stopIfTrue="1" operator="equal">
      <formula>"X"</formula>
    </cfRule>
  </conditionalFormatting>
  <conditionalFormatting sqref="G10">
    <cfRule type="cellIs" dxfId="31" priority="20" stopIfTrue="1" operator="equal">
      <formula>"X"</formula>
    </cfRule>
  </conditionalFormatting>
  <conditionalFormatting sqref="L10">
    <cfRule type="cellIs" dxfId="30" priority="19" stopIfTrue="1" operator="equal">
      <formula>"X"</formula>
    </cfRule>
  </conditionalFormatting>
  <conditionalFormatting sqref="L10">
    <cfRule type="cellIs" dxfId="29" priority="18" stopIfTrue="1" operator="equal">
      <formula>"X"</formula>
    </cfRule>
  </conditionalFormatting>
  <conditionalFormatting sqref="N10">
    <cfRule type="cellIs" dxfId="28" priority="17" stopIfTrue="1" operator="equal">
      <formula>"X"</formula>
    </cfRule>
  </conditionalFormatting>
  <conditionalFormatting sqref="N10">
    <cfRule type="cellIs" dxfId="27" priority="16" stopIfTrue="1" operator="equal">
      <formula>"X"</formula>
    </cfRule>
  </conditionalFormatting>
  <conditionalFormatting sqref="S10">
    <cfRule type="cellIs" dxfId="26" priority="15" stopIfTrue="1" operator="equal">
      <formula>"X"</formula>
    </cfRule>
  </conditionalFormatting>
  <conditionalFormatting sqref="U10">
    <cfRule type="cellIs" dxfId="25" priority="14" stopIfTrue="1" operator="equal">
      <formula>"X"</formula>
    </cfRule>
  </conditionalFormatting>
  <conditionalFormatting sqref="U10">
    <cfRule type="cellIs" dxfId="24" priority="13" stopIfTrue="1" operator="equal">
      <formula>"X"</formula>
    </cfRule>
  </conditionalFormatting>
  <conditionalFormatting sqref="Z10">
    <cfRule type="cellIs" dxfId="23" priority="12" stopIfTrue="1" operator="equal">
      <formula>"X"</formula>
    </cfRule>
  </conditionalFormatting>
  <conditionalFormatting sqref="AB10">
    <cfRule type="cellIs" dxfId="22" priority="11" stopIfTrue="1" operator="equal">
      <formula>"X"</formula>
    </cfRule>
  </conditionalFormatting>
  <conditionalFormatting sqref="AB10">
    <cfRule type="cellIs" dxfId="21" priority="10" stopIfTrue="1" operator="equal">
      <formula>"X"</formula>
    </cfRule>
  </conditionalFormatting>
  <conditionalFormatting sqref="C13">
    <cfRule type="cellIs" dxfId="20" priority="9" stopIfTrue="1" operator="equal">
      <formula>"X"</formula>
    </cfRule>
  </conditionalFormatting>
  <conditionalFormatting sqref="E13">
    <cfRule type="cellIs" dxfId="19" priority="8" stopIfTrue="1" operator="equal">
      <formula>"X"</formula>
    </cfRule>
  </conditionalFormatting>
  <conditionalFormatting sqref="E13">
    <cfRule type="cellIs" dxfId="18" priority="7" stopIfTrue="1" operator="equal">
      <formula>"X"</formula>
    </cfRule>
  </conditionalFormatting>
  <conditionalFormatting sqref="J13">
    <cfRule type="cellIs" dxfId="17" priority="6" stopIfTrue="1" operator="equal">
      <formula>"X"</formula>
    </cfRule>
  </conditionalFormatting>
  <conditionalFormatting sqref="L13">
    <cfRule type="cellIs" dxfId="16" priority="5" stopIfTrue="1" operator="equal">
      <formula>"X"</formula>
    </cfRule>
  </conditionalFormatting>
  <conditionalFormatting sqref="L13">
    <cfRule type="cellIs" dxfId="15" priority="4" stopIfTrue="1" operator="equal">
      <formula>"X"</formula>
    </cfRule>
  </conditionalFormatting>
  <conditionalFormatting sqref="T13:X13">
    <cfRule type="cellIs" dxfId="14" priority="3" stopIfTrue="1" operator="equal">
      <formula>"X"</formula>
    </cfRule>
  </conditionalFormatting>
  <conditionalFormatting sqref="Q13:R13">
    <cfRule type="cellIs" dxfId="13" priority="2" stopIfTrue="1" operator="equal">
      <formula>"X"</formula>
    </cfRule>
  </conditionalFormatting>
  <conditionalFormatting sqref="S13">
    <cfRule type="cellIs" dxfId="12" priority="1" stopIfTrue="1" operator="equal">
      <formula>"X"</formula>
    </cfRule>
  </conditionalFormatting>
  <pageMargins left="0.78740157480314965" right="0.59055118110236227" top="0.39370078740157483" bottom="0.39370078740157483" header="0.51181102362204722" footer="0.5118110236220472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dimension ref="A1:P70"/>
  <sheetViews>
    <sheetView tabSelected="1" topLeftCell="A7" workbookViewId="0">
      <selection activeCell="G18" sqref="G18"/>
    </sheetView>
  </sheetViews>
  <sheetFormatPr baseColWidth="10" defaultRowHeight="12.75"/>
  <cols>
    <col min="6" max="6" width="12.5703125" customWidth="1"/>
    <col min="7" max="7" width="11.42578125" customWidth="1"/>
  </cols>
  <sheetData>
    <row r="1" spans="1:16" ht="13.5" thickBot="1">
      <c r="A1" s="49" t="s">
        <v>28</v>
      </c>
      <c r="B1" s="50"/>
      <c r="C1" s="50"/>
      <c r="D1" s="50"/>
      <c r="E1" s="50"/>
      <c r="F1" s="50"/>
      <c r="G1" s="50"/>
      <c r="H1" s="50"/>
      <c r="I1" s="50"/>
      <c r="J1" s="50"/>
      <c r="K1" s="50"/>
    </row>
    <row r="2" spans="1:16">
      <c r="A2" s="143" t="s">
        <v>29</v>
      </c>
      <c r="B2" s="144"/>
      <c r="C2" s="144"/>
      <c r="D2" s="144"/>
      <c r="E2" s="144"/>
      <c r="F2" s="144"/>
      <c r="G2" s="144"/>
      <c r="H2" s="144"/>
      <c r="I2" s="144"/>
      <c r="J2" s="145"/>
      <c r="K2" s="51"/>
      <c r="L2" s="52"/>
      <c r="M2" s="53"/>
      <c r="N2" s="53"/>
      <c r="O2" s="53"/>
      <c r="P2" s="53"/>
    </row>
    <row r="3" spans="1:16">
      <c r="A3" s="146"/>
      <c r="B3" s="147"/>
      <c r="C3" s="147"/>
      <c r="D3" s="147"/>
      <c r="E3" s="147"/>
      <c r="F3" s="147"/>
      <c r="G3" s="147"/>
      <c r="H3" s="147"/>
      <c r="I3" s="147"/>
      <c r="J3" s="148"/>
      <c r="K3" s="51"/>
      <c r="L3" s="52"/>
      <c r="M3" s="53"/>
      <c r="N3" s="53"/>
      <c r="O3" s="53"/>
      <c r="P3" s="53"/>
    </row>
    <row r="4" spans="1:16">
      <c r="A4" s="146"/>
      <c r="B4" s="147"/>
      <c r="C4" s="147"/>
      <c r="D4" s="147"/>
      <c r="E4" s="147"/>
      <c r="F4" s="147"/>
      <c r="G4" s="147"/>
      <c r="H4" s="147"/>
      <c r="I4" s="147"/>
      <c r="J4" s="148"/>
      <c r="K4" s="51"/>
      <c r="L4" s="52"/>
      <c r="M4" s="53"/>
      <c r="N4" s="53"/>
      <c r="O4" s="53"/>
      <c r="P4" s="53"/>
    </row>
    <row r="5" spans="1:16">
      <c r="A5" s="146"/>
      <c r="B5" s="147"/>
      <c r="C5" s="147"/>
      <c r="D5" s="147"/>
      <c r="E5" s="147"/>
      <c r="F5" s="147"/>
      <c r="G5" s="147"/>
      <c r="H5" s="147"/>
      <c r="I5" s="147"/>
      <c r="J5" s="148"/>
      <c r="K5" s="51"/>
      <c r="L5" s="53"/>
      <c r="M5" s="53"/>
      <c r="N5" s="53"/>
      <c r="O5" s="53"/>
      <c r="P5" s="53"/>
    </row>
    <row r="6" spans="1:16">
      <c r="A6" s="146"/>
      <c r="B6" s="147"/>
      <c r="C6" s="147"/>
      <c r="D6" s="147"/>
      <c r="E6" s="147"/>
      <c r="F6" s="147"/>
      <c r="G6" s="147"/>
      <c r="H6" s="147"/>
      <c r="I6" s="147"/>
      <c r="J6" s="148"/>
      <c r="K6" s="51"/>
      <c r="L6" s="54"/>
      <c r="M6" s="53"/>
      <c r="N6" s="53"/>
      <c r="O6" s="53"/>
      <c r="P6" s="53"/>
    </row>
    <row r="7" spans="1:16">
      <c r="A7" s="146"/>
      <c r="B7" s="147"/>
      <c r="C7" s="147"/>
      <c r="D7" s="147"/>
      <c r="E7" s="147"/>
      <c r="F7" s="147"/>
      <c r="G7" s="147"/>
      <c r="H7" s="147"/>
      <c r="I7" s="147"/>
      <c r="J7" s="148"/>
      <c r="L7" s="54"/>
      <c r="M7" s="53"/>
      <c r="N7" s="53"/>
      <c r="O7" s="53"/>
      <c r="P7" s="53"/>
    </row>
    <row r="8" spans="1:16">
      <c r="A8" s="146"/>
      <c r="B8" s="147"/>
      <c r="C8" s="147"/>
      <c r="D8" s="147"/>
      <c r="E8" s="147"/>
      <c r="F8" s="147"/>
      <c r="G8" s="147"/>
      <c r="H8" s="147"/>
      <c r="I8" s="147"/>
      <c r="J8" s="148"/>
      <c r="L8" s="53"/>
      <c r="M8" s="53"/>
      <c r="N8" s="53"/>
      <c r="O8" s="53"/>
      <c r="P8" s="53"/>
    </row>
    <row r="9" spans="1:16" ht="13.5" thickBot="1">
      <c r="A9" s="149"/>
      <c r="B9" s="150"/>
      <c r="C9" s="150"/>
      <c r="D9" s="150"/>
      <c r="E9" s="150"/>
      <c r="F9" s="150"/>
      <c r="G9" s="150"/>
      <c r="H9" s="150"/>
      <c r="I9" s="150"/>
      <c r="J9" s="151"/>
      <c r="L9" s="53"/>
      <c r="M9" s="53"/>
      <c r="N9" s="53"/>
      <c r="O9" s="53"/>
      <c r="P9" s="53"/>
    </row>
    <row r="10" spans="1:16">
      <c r="L10" s="55"/>
      <c r="M10" s="53"/>
      <c r="N10" s="53"/>
      <c r="O10" s="53"/>
      <c r="P10" s="53"/>
    </row>
    <row r="11" spans="1:16">
      <c r="A11" s="152" t="s">
        <v>30</v>
      </c>
      <c r="B11" s="152"/>
      <c r="C11" s="152"/>
      <c r="D11" s="152"/>
      <c r="E11" s="152"/>
      <c r="F11" s="152"/>
      <c r="G11" s="152"/>
      <c r="H11" s="152"/>
      <c r="I11" s="152"/>
      <c r="J11" s="152"/>
      <c r="K11" s="56"/>
      <c r="L11" s="53"/>
      <c r="M11" s="53"/>
      <c r="N11" s="53"/>
      <c r="O11" s="53"/>
      <c r="P11" s="53"/>
    </row>
    <row r="12" spans="1:16">
      <c r="A12" s="152"/>
      <c r="B12" s="152"/>
      <c r="C12" s="152"/>
      <c r="D12" s="152"/>
      <c r="E12" s="152"/>
      <c r="F12" s="152"/>
      <c r="G12" s="152"/>
      <c r="H12" s="152"/>
      <c r="I12" s="152"/>
      <c r="J12" s="152"/>
      <c r="K12" s="57"/>
      <c r="L12" s="53"/>
      <c r="M12" s="53"/>
      <c r="N12" s="53"/>
      <c r="O12" s="53"/>
      <c r="P12" s="53"/>
    </row>
    <row r="13" spans="1:16">
      <c r="A13" s="152"/>
      <c r="B13" s="152"/>
      <c r="C13" s="152"/>
      <c r="D13" s="152"/>
      <c r="E13" s="152"/>
      <c r="F13" s="152"/>
      <c r="G13" s="152"/>
      <c r="H13" s="152"/>
      <c r="I13" s="152"/>
      <c r="J13" s="152"/>
      <c r="K13" s="58"/>
      <c r="L13" s="53"/>
      <c r="M13" s="53"/>
      <c r="N13" s="53"/>
      <c r="O13" s="53"/>
      <c r="P13" s="53"/>
    </row>
    <row r="14" spans="1:16">
      <c r="A14" s="59"/>
      <c r="B14" s="59"/>
      <c r="C14" s="60"/>
      <c r="D14" s="60"/>
      <c r="E14" s="60"/>
      <c r="F14" s="60"/>
      <c r="G14" s="58"/>
      <c r="H14" s="58"/>
      <c r="I14" s="58"/>
      <c r="J14" s="58"/>
      <c r="K14" s="58"/>
      <c r="L14" s="53"/>
      <c r="M14" s="53"/>
      <c r="N14" s="53"/>
      <c r="O14" s="53"/>
      <c r="P14" s="53"/>
    </row>
    <row r="15" spans="1:16">
      <c r="A15" s="141" t="s">
        <v>31</v>
      </c>
      <c r="B15" s="141"/>
      <c r="C15" s="141"/>
      <c r="D15" s="61"/>
      <c r="E15" s="61"/>
      <c r="F15" s="61"/>
      <c r="G15" s="61"/>
      <c r="H15" s="61"/>
      <c r="I15" s="61"/>
      <c r="J15" s="61"/>
      <c r="K15" s="61"/>
      <c r="L15" s="62" t="s">
        <v>32</v>
      </c>
      <c r="M15" s="63">
        <f>DAY(F17)</f>
        <v>1</v>
      </c>
      <c r="N15" s="63"/>
      <c r="O15" s="62" t="s">
        <v>33</v>
      </c>
      <c r="P15" s="63">
        <f>DAY(F18)</f>
        <v>31</v>
      </c>
    </row>
    <row r="16" spans="1:16">
      <c r="A16" s="64"/>
      <c r="B16" s="64"/>
      <c r="C16" s="64"/>
      <c r="D16" s="61"/>
      <c r="E16" s="61"/>
      <c r="F16" s="61"/>
      <c r="G16" s="61"/>
      <c r="H16" s="61"/>
      <c r="I16" s="61"/>
      <c r="J16" s="61"/>
      <c r="K16" s="61"/>
      <c r="L16" s="62" t="s">
        <v>34</v>
      </c>
      <c r="M16" s="62">
        <f>MONTH(F17)</f>
        <v>9</v>
      </c>
      <c r="N16" s="63"/>
      <c r="O16" s="62" t="s">
        <v>35</v>
      </c>
      <c r="P16" s="62">
        <f>MONTH(F18)</f>
        <v>12</v>
      </c>
    </row>
    <row r="17" spans="1:16">
      <c r="A17" s="58"/>
      <c r="B17" s="58"/>
      <c r="C17" s="58" t="s">
        <v>36</v>
      </c>
      <c r="D17" s="58"/>
      <c r="E17" s="58"/>
      <c r="F17" s="65">
        <v>45170</v>
      </c>
      <c r="G17" s="66"/>
      <c r="H17" s="58"/>
      <c r="I17" s="67"/>
      <c r="J17" s="58"/>
      <c r="K17" s="58"/>
      <c r="L17" s="68" t="s">
        <v>37</v>
      </c>
      <c r="M17" s="68">
        <f>YEAR(F17)</f>
        <v>2023</v>
      </c>
      <c r="N17" s="62"/>
      <c r="O17" s="68" t="s">
        <v>38</v>
      </c>
      <c r="P17" s="62">
        <f>YEAR(F18)</f>
        <v>2023</v>
      </c>
    </row>
    <row r="18" spans="1:16">
      <c r="A18" s="58"/>
      <c r="B18" s="58"/>
      <c r="C18" s="58" t="s">
        <v>39</v>
      </c>
      <c r="D18" s="58"/>
      <c r="E18" s="58"/>
      <c r="F18" s="65">
        <v>45291</v>
      </c>
      <c r="G18" s="66"/>
      <c r="H18" s="58"/>
      <c r="I18" s="67"/>
      <c r="J18" s="58"/>
      <c r="K18" s="58"/>
      <c r="L18" s="68"/>
      <c r="M18" s="68"/>
      <c r="N18" s="68"/>
      <c r="O18" s="68"/>
      <c r="P18" s="68"/>
    </row>
    <row r="19" spans="1:16">
      <c r="A19" s="58"/>
      <c r="B19" s="58"/>
      <c r="C19" s="58"/>
      <c r="D19" s="69"/>
      <c r="E19" s="69"/>
      <c r="F19" s="61"/>
      <c r="G19" s="70"/>
      <c r="H19" s="70"/>
      <c r="I19" s="70"/>
      <c r="J19" s="61"/>
      <c r="K19" s="61"/>
      <c r="L19" s="62" t="s">
        <v>40</v>
      </c>
      <c r="M19" s="62">
        <f>IF(M15=1,30,30-M15+1)</f>
        <v>30</v>
      </c>
      <c r="N19" s="62"/>
      <c r="O19" s="62" t="s">
        <v>41</v>
      </c>
      <c r="P19" s="63">
        <f>IF(P17=M17,(P16-M16-1)*30,(12-M16+P16-1)*30)</f>
        <v>60</v>
      </c>
    </row>
    <row r="20" spans="1:16">
      <c r="A20" s="58"/>
      <c r="B20" s="58"/>
      <c r="C20" s="58" t="s">
        <v>42</v>
      </c>
      <c r="D20" s="71"/>
      <c r="E20" s="58"/>
      <c r="F20" s="72">
        <f>(M19+P19+M20)/30</f>
        <v>4</v>
      </c>
      <c r="G20" s="58"/>
      <c r="H20" s="58"/>
      <c r="I20" s="58"/>
      <c r="J20" s="58"/>
      <c r="K20" s="58"/>
      <c r="L20" s="62" t="s">
        <v>43</v>
      </c>
      <c r="M20" s="62">
        <f>IF(P16=2,IF(P15&gt;=28,30,P15),IF(P15&gt;=30,30,P15))</f>
        <v>30</v>
      </c>
      <c r="N20" s="63"/>
      <c r="O20" s="62"/>
      <c r="P20" s="62"/>
    </row>
    <row r="21" spans="1:16">
      <c r="A21" s="58"/>
      <c r="B21" s="58"/>
      <c r="C21" s="58"/>
      <c r="D21" s="71"/>
      <c r="E21" s="58"/>
      <c r="F21" s="58"/>
      <c r="G21" s="58"/>
      <c r="H21" s="58"/>
      <c r="I21" s="58"/>
      <c r="J21" s="58"/>
      <c r="K21" s="58"/>
      <c r="L21" s="53"/>
      <c r="M21" s="53"/>
      <c r="N21" s="53"/>
      <c r="O21" s="53"/>
      <c r="P21" s="53"/>
    </row>
    <row r="22" spans="1:16">
      <c r="A22" s="141" t="s">
        <v>44</v>
      </c>
      <c r="B22" s="141"/>
      <c r="C22" s="141"/>
      <c r="D22" s="141"/>
      <c r="E22" s="141"/>
      <c r="F22" s="141"/>
      <c r="G22" s="141"/>
      <c r="H22" s="72">
        <f>'Planning scolaire'!AH38</f>
        <v>392</v>
      </c>
      <c r="I22" s="131" t="s">
        <v>45</v>
      </c>
      <c r="J22" s="131"/>
      <c r="K22" s="58"/>
      <c r="L22" s="53"/>
      <c r="M22" s="53"/>
      <c r="N22" s="53"/>
      <c r="O22" s="53"/>
      <c r="P22" s="53"/>
    </row>
    <row r="23" spans="1:16">
      <c r="A23" s="141" t="s">
        <v>46</v>
      </c>
      <c r="B23" s="141"/>
      <c r="C23" s="141"/>
      <c r="D23" s="141"/>
      <c r="E23" s="141"/>
      <c r="F23" s="141"/>
      <c r="G23" s="141"/>
      <c r="H23" s="73"/>
      <c r="I23" s="73"/>
      <c r="J23" s="74"/>
      <c r="K23" s="74"/>
      <c r="L23" s="68"/>
      <c r="M23" s="68"/>
      <c r="N23" s="68"/>
      <c r="O23" s="68"/>
      <c r="P23" s="68"/>
    </row>
    <row r="24" spans="1:16">
      <c r="A24" t="s">
        <v>47</v>
      </c>
      <c r="F24" s="75"/>
      <c r="G24" s="73"/>
      <c r="H24" s="76">
        <f>H22+H23</f>
        <v>392</v>
      </c>
      <c r="I24" s="73"/>
      <c r="J24" s="74"/>
      <c r="K24" s="14"/>
      <c r="L24" s="68"/>
      <c r="M24" s="68"/>
      <c r="N24" s="68"/>
      <c r="O24" s="68"/>
      <c r="P24" s="68"/>
    </row>
    <row r="25" spans="1:16">
      <c r="A25" s="153" t="s">
        <v>48</v>
      </c>
      <c r="B25" s="153"/>
      <c r="C25" s="153"/>
      <c r="D25" s="153"/>
      <c r="E25" s="153"/>
      <c r="F25" s="75"/>
      <c r="G25" s="73"/>
      <c r="H25" s="73"/>
      <c r="I25" s="73"/>
      <c r="J25" s="74"/>
      <c r="K25" s="74"/>
      <c r="L25" s="68"/>
      <c r="M25" s="68"/>
      <c r="N25" s="68"/>
      <c r="O25" s="68"/>
      <c r="P25" s="68"/>
    </row>
    <row r="26" spans="1:16">
      <c r="A26" s="58"/>
      <c r="B26" s="77">
        <v>1607</v>
      </c>
      <c r="C26" s="140" t="s">
        <v>49</v>
      </c>
      <c r="D26" s="140"/>
      <c r="E26" s="140"/>
      <c r="F26" s="77">
        <v>1820</v>
      </c>
      <c r="G26" s="131" t="s">
        <v>50</v>
      </c>
      <c r="H26" s="131"/>
      <c r="I26" s="64"/>
      <c r="J26" s="58"/>
      <c r="K26" s="58"/>
      <c r="L26" s="53"/>
      <c r="M26" s="53"/>
      <c r="N26" s="53"/>
      <c r="O26" s="53"/>
      <c r="P26" s="53"/>
    </row>
    <row r="27" spans="1:16">
      <c r="A27" s="58"/>
      <c r="B27" s="78">
        <f>H24</f>
        <v>392</v>
      </c>
      <c r="C27" s="140" t="s">
        <v>49</v>
      </c>
      <c r="D27" s="140"/>
      <c r="E27" s="140"/>
      <c r="F27" s="79">
        <f>B27*F26/B26</f>
        <v>443.95768512756689</v>
      </c>
      <c r="G27" s="131" t="s">
        <v>50</v>
      </c>
      <c r="H27" s="131"/>
      <c r="I27" s="64"/>
      <c r="J27" s="80"/>
      <c r="K27" s="80"/>
      <c r="L27" s="53"/>
      <c r="M27" s="53"/>
      <c r="N27" s="53"/>
      <c r="O27" s="53"/>
      <c r="P27" s="53"/>
    </row>
    <row r="28" spans="1:16">
      <c r="A28" s="74"/>
      <c r="B28" s="81"/>
      <c r="C28" s="82"/>
      <c r="D28" s="83"/>
      <c r="E28" s="75"/>
      <c r="F28" s="75"/>
      <c r="G28" s="75"/>
      <c r="H28" s="75"/>
      <c r="I28" s="75"/>
      <c r="J28" s="75"/>
      <c r="K28" s="75"/>
      <c r="L28" s="68"/>
      <c r="M28" s="68"/>
      <c r="N28" s="68"/>
      <c r="O28" s="68"/>
      <c r="P28" s="68"/>
    </row>
    <row r="29" spans="1:16">
      <c r="A29" s="84"/>
      <c r="B29" s="85"/>
      <c r="C29" s="84"/>
      <c r="D29" s="84"/>
      <c r="E29" s="86"/>
      <c r="F29" s="87">
        <f>H24</f>
        <v>392</v>
      </c>
      <c r="G29" s="88" t="s">
        <v>51</v>
      </c>
      <c r="H29" s="88"/>
      <c r="I29" s="88"/>
      <c r="J29" s="88"/>
      <c r="K29" s="88"/>
      <c r="L29" s="62"/>
      <c r="M29" s="62"/>
      <c r="N29" s="62"/>
      <c r="O29" s="62"/>
      <c r="P29" s="62"/>
    </row>
    <row r="30" spans="1:16">
      <c r="A30" s="58"/>
      <c r="B30" s="58"/>
      <c r="C30" s="58"/>
      <c r="D30" s="58"/>
      <c r="E30" s="58"/>
      <c r="F30" s="58"/>
      <c r="G30" s="58"/>
      <c r="H30" s="58"/>
      <c r="I30" s="58"/>
      <c r="J30" s="58"/>
      <c r="K30" s="58"/>
      <c r="L30" s="53"/>
      <c r="M30" s="53"/>
      <c r="N30" s="53"/>
      <c r="O30" s="53"/>
      <c r="P30" s="53"/>
    </row>
    <row r="31" spans="1:16">
      <c r="A31" s="142" t="s">
        <v>52</v>
      </c>
      <c r="B31" s="142"/>
      <c r="C31" s="142"/>
      <c r="D31" s="58"/>
      <c r="E31" s="58"/>
      <c r="F31" s="58"/>
      <c r="G31" s="58"/>
      <c r="H31" s="58"/>
      <c r="I31" s="58"/>
      <c r="J31" s="58"/>
      <c r="K31" s="58"/>
      <c r="L31" s="53"/>
      <c r="M31" s="53"/>
      <c r="N31" s="53"/>
      <c r="O31" s="53"/>
      <c r="P31" s="53"/>
    </row>
    <row r="32" spans="1:16">
      <c r="A32" s="89"/>
      <c r="B32" s="89"/>
      <c r="C32" s="89"/>
      <c r="D32" s="58"/>
      <c r="E32" s="58"/>
      <c r="F32" s="58"/>
      <c r="G32" s="58"/>
      <c r="H32" s="58"/>
      <c r="I32" s="58"/>
      <c r="J32" s="58"/>
      <c r="K32" s="58"/>
      <c r="L32" s="53"/>
      <c r="M32" s="53"/>
      <c r="N32" s="53"/>
      <c r="O32" s="53"/>
      <c r="P32" s="53"/>
    </row>
    <row r="33" spans="1:16">
      <c r="A33" s="58"/>
      <c r="B33" s="72">
        <f>F27</f>
        <v>443.95768512756689</v>
      </c>
      <c r="C33" s="140" t="s">
        <v>53</v>
      </c>
      <c r="D33" s="140"/>
      <c r="E33" s="72">
        <f>F20</f>
        <v>4</v>
      </c>
      <c r="F33" s="140" t="s">
        <v>54</v>
      </c>
      <c r="G33" s="140"/>
      <c r="H33" s="90">
        <f>B33/E33</f>
        <v>110.98942128189172</v>
      </c>
      <c r="I33" s="140" t="s">
        <v>55</v>
      </c>
      <c r="J33" s="140"/>
      <c r="K33" s="91"/>
      <c r="L33" s="53"/>
      <c r="M33" s="53"/>
      <c r="N33" s="53"/>
      <c r="O33" s="53"/>
      <c r="P33" s="53"/>
    </row>
    <row r="34" spans="1:16">
      <c r="A34" s="74"/>
      <c r="B34" s="81"/>
      <c r="C34" s="82"/>
      <c r="D34" s="83"/>
      <c r="E34" s="75"/>
      <c r="F34" s="75"/>
      <c r="G34" s="75"/>
      <c r="H34" s="75"/>
      <c r="I34" s="75"/>
      <c r="J34" s="75"/>
      <c r="K34" s="75"/>
      <c r="L34" s="68"/>
      <c r="M34" s="68"/>
      <c r="N34" s="68"/>
      <c r="O34" s="68"/>
      <c r="P34" s="68"/>
    </row>
    <row r="35" spans="1:16">
      <c r="A35" s="84"/>
      <c r="B35" s="85"/>
      <c r="C35" s="84"/>
      <c r="D35" s="84"/>
      <c r="E35" s="84"/>
      <c r="F35" s="84"/>
      <c r="G35" s="84"/>
      <c r="H35" s="87">
        <f>B33</f>
        <v>443.95768512756689</v>
      </c>
      <c r="I35" s="92" t="s">
        <v>56</v>
      </c>
      <c r="J35" s="93">
        <f>+E33</f>
        <v>4</v>
      </c>
      <c r="K35" s="84"/>
      <c r="L35" s="62"/>
      <c r="M35" s="62"/>
      <c r="N35" s="62"/>
      <c r="O35" s="62"/>
      <c r="P35" s="62"/>
    </row>
    <row r="36" spans="1:16">
      <c r="A36" s="58"/>
      <c r="B36" s="58"/>
      <c r="C36" s="58"/>
      <c r="D36" s="58"/>
      <c r="E36" s="58"/>
      <c r="F36" s="58"/>
      <c r="G36" s="58"/>
      <c r="H36" s="58"/>
      <c r="I36" s="58"/>
      <c r="J36" s="58"/>
      <c r="K36" s="58"/>
      <c r="L36" s="53"/>
      <c r="M36" s="53"/>
      <c r="N36" s="53"/>
      <c r="O36" s="53"/>
      <c r="P36" s="53"/>
    </row>
    <row r="37" spans="1:16">
      <c r="A37" s="141" t="s">
        <v>57</v>
      </c>
      <c r="B37" s="141"/>
      <c r="C37" s="141"/>
      <c r="D37" s="141"/>
      <c r="E37" s="58"/>
      <c r="F37" s="58"/>
      <c r="G37" s="58"/>
      <c r="H37" s="58"/>
      <c r="I37" s="58"/>
      <c r="J37" s="58"/>
      <c r="K37" s="58"/>
      <c r="L37" s="53"/>
      <c r="M37" s="53"/>
      <c r="N37" s="53"/>
      <c r="O37" s="53"/>
      <c r="P37" s="53"/>
    </row>
    <row r="38" spans="1:16">
      <c r="A38" s="58"/>
      <c r="B38" s="58"/>
      <c r="C38" s="58"/>
      <c r="D38" s="58"/>
      <c r="E38" s="58"/>
      <c r="F38" s="58"/>
      <c r="G38" s="58"/>
      <c r="H38" s="58"/>
      <c r="I38" s="58"/>
      <c r="J38" s="58"/>
      <c r="K38" s="58"/>
      <c r="L38" s="53"/>
      <c r="M38" s="53"/>
      <c r="N38" s="53"/>
      <c r="O38" s="53"/>
      <c r="P38" s="53"/>
    </row>
    <row r="39" spans="1:16">
      <c r="A39" s="58"/>
      <c r="B39" s="91">
        <v>151.66999999999999</v>
      </c>
      <c r="C39" s="140" t="s">
        <v>58</v>
      </c>
      <c r="D39" s="140"/>
      <c r="E39" s="140"/>
      <c r="F39" s="140"/>
      <c r="G39" s="94">
        <v>35</v>
      </c>
      <c r="H39" s="80" t="s">
        <v>59</v>
      </c>
      <c r="I39" s="80"/>
      <c r="J39" s="80"/>
      <c r="K39" s="80"/>
      <c r="L39" s="95" t="s">
        <v>60</v>
      </c>
      <c r="M39" s="95"/>
      <c r="N39" s="96">
        <f>ROUNDDOWN(G40,0)</f>
        <v>25</v>
      </c>
      <c r="O39" s="53"/>
      <c r="P39" s="53"/>
    </row>
    <row r="40" spans="1:16">
      <c r="A40" s="58"/>
      <c r="B40" s="72">
        <f>H33</f>
        <v>110.98942128189172</v>
      </c>
      <c r="C40" s="140" t="s">
        <v>58</v>
      </c>
      <c r="D40" s="140"/>
      <c r="E40" s="140"/>
      <c r="F40" s="140"/>
      <c r="G40" s="90">
        <f>B40*G39/B39</f>
        <v>25.612380463283515</v>
      </c>
      <c r="H40" s="97" t="s">
        <v>59</v>
      </c>
      <c r="I40" s="97"/>
      <c r="J40" s="80"/>
      <c r="K40" s="80"/>
      <c r="L40" s="128" t="s">
        <v>61</v>
      </c>
      <c r="M40" s="128"/>
      <c r="N40" s="62">
        <f>ROUNDUP((G40-N39)*60,0)</f>
        <v>37</v>
      </c>
      <c r="O40" s="53"/>
      <c r="P40" s="53"/>
    </row>
    <row r="41" spans="1:16">
      <c r="A41" s="74"/>
      <c r="B41" s="81"/>
      <c r="C41" s="82"/>
      <c r="D41" s="83"/>
      <c r="E41" s="75"/>
      <c r="F41" s="75"/>
      <c r="G41" s="75"/>
      <c r="H41" s="75"/>
      <c r="I41" s="75"/>
      <c r="J41" s="75"/>
      <c r="K41" s="75"/>
      <c r="L41" s="68"/>
      <c r="M41" s="68"/>
      <c r="N41" s="68"/>
      <c r="O41" s="68"/>
      <c r="P41" s="68"/>
    </row>
    <row r="42" spans="1:16">
      <c r="A42" s="84"/>
      <c r="B42" s="85"/>
      <c r="C42" s="84"/>
      <c r="D42" s="84"/>
      <c r="E42" s="84"/>
      <c r="F42" s="86"/>
      <c r="G42" s="87">
        <f>B40</f>
        <v>110.98942128189172</v>
      </c>
      <c r="H42" s="129" t="s">
        <v>62</v>
      </c>
      <c r="I42" s="129"/>
      <c r="J42" s="88"/>
      <c r="K42" s="88"/>
      <c r="L42" s="62"/>
      <c r="M42" s="62"/>
      <c r="N42" s="62"/>
      <c r="O42" s="62"/>
      <c r="P42" s="62"/>
    </row>
    <row r="43" spans="1:16">
      <c r="A43" s="58"/>
      <c r="B43" s="58"/>
      <c r="C43" s="58"/>
      <c r="D43" s="58"/>
      <c r="E43" s="58"/>
      <c r="F43" s="58"/>
      <c r="G43" s="58"/>
      <c r="H43" s="58"/>
      <c r="I43" s="58"/>
      <c r="J43" s="58"/>
      <c r="K43" s="58"/>
      <c r="L43" s="53"/>
      <c r="M43" s="53"/>
      <c r="N43" s="53"/>
      <c r="O43" s="53"/>
      <c r="P43" s="53"/>
    </row>
    <row r="44" spans="1:16">
      <c r="A44" s="130" t="s">
        <v>63</v>
      </c>
      <c r="B44" s="130"/>
      <c r="C44" s="58"/>
      <c r="D44" s="58"/>
      <c r="E44" s="94"/>
      <c r="F44" s="131"/>
      <c r="G44" s="131"/>
      <c r="H44" s="98"/>
      <c r="I44" s="99"/>
      <c r="J44" s="99"/>
      <c r="K44" s="100"/>
      <c r="L44" s="53"/>
      <c r="M44" s="53"/>
      <c r="N44" s="53"/>
      <c r="O44" s="53"/>
      <c r="P44" s="53"/>
    </row>
    <row r="45" spans="1:16">
      <c r="A45" s="101"/>
      <c r="B45" s="101"/>
      <c r="C45" s="91"/>
      <c r="D45" s="91"/>
      <c r="E45" s="94"/>
      <c r="F45" s="64"/>
      <c r="G45" s="64"/>
      <c r="H45" s="98"/>
      <c r="I45" s="99"/>
      <c r="J45" s="99"/>
      <c r="K45" s="102"/>
      <c r="L45" s="53"/>
      <c r="M45" s="53"/>
      <c r="N45" s="53"/>
      <c r="O45" s="53"/>
      <c r="P45" s="53"/>
    </row>
    <row r="46" spans="1:16">
      <c r="A46" s="80" t="s">
        <v>64</v>
      </c>
      <c r="B46" s="80"/>
      <c r="C46" s="80"/>
      <c r="D46" s="80"/>
      <c r="E46" s="58"/>
      <c r="F46" s="58"/>
      <c r="G46" s="64"/>
      <c r="H46" s="98"/>
      <c r="I46" s="99"/>
      <c r="J46" s="99"/>
      <c r="K46" s="102"/>
      <c r="L46" s="103"/>
      <c r="M46" s="53"/>
      <c r="N46" s="53"/>
      <c r="O46" s="53"/>
      <c r="P46" s="53"/>
    </row>
    <row r="47" spans="1:16" ht="13.5" thickBot="1">
      <c r="A47" s="64"/>
      <c r="B47" s="64"/>
      <c r="C47" s="64"/>
      <c r="D47" s="64"/>
      <c r="E47" s="58"/>
      <c r="F47" s="58"/>
      <c r="G47" s="64"/>
      <c r="H47" s="98"/>
      <c r="I47" s="99"/>
      <c r="J47" s="99"/>
      <c r="K47" s="102"/>
      <c r="L47" s="103"/>
      <c r="M47" s="53"/>
      <c r="N47" s="53"/>
      <c r="O47" s="53"/>
      <c r="P47" s="53"/>
    </row>
    <row r="48" spans="1:16" ht="13.5" thickBot="1">
      <c r="A48" s="104"/>
      <c r="B48" s="105">
        <f>G40</f>
        <v>25.612380463283515</v>
      </c>
      <c r="C48" s="106" t="s">
        <v>65</v>
      </c>
      <c r="D48" s="106"/>
      <c r="E48" s="107">
        <f>IF(N40=60,N39+1,N39)</f>
        <v>25</v>
      </c>
      <c r="F48" s="108" t="s">
        <v>45</v>
      </c>
      <c r="G48" s="108">
        <f>IF(N40=60,0,N40)</f>
        <v>37</v>
      </c>
      <c r="H48" s="109" t="s">
        <v>66</v>
      </c>
      <c r="I48" s="110"/>
      <c r="J48" s="111"/>
      <c r="K48" s="112"/>
      <c r="L48" s="113"/>
      <c r="M48" s="114"/>
      <c r="N48" s="114"/>
      <c r="O48" s="114"/>
      <c r="P48" s="114"/>
    </row>
    <row r="49" spans="1:11">
      <c r="A49" s="58"/>
      <c r="B49" s="58"/>
      <c r="C49" s="58"/>
      <c r="D49" s="58"/>
      <c r="E49" s="58"/>
      <c r="F49" s="58"/>
      <c r="G49" s="58"/>
      <c r="H49" s="58"/>
      <c r="I49" s="58"/>
      <c r="J49" s="58"/>
      <c r="K49" s="58"/>
    </row>
    <row r="50" spans="1:11" ht="13.5" thickBot="1">
      <c r="A50" s="58"/>
      <c r="B50" s="58"/>
      <c r="C50" s="58"/>
      <c r="D50" s="58"/>
      <c r="E50" s="58"/>
      <c r="F50" s="58"/>
      <c r="G50" s="58"/>
      <c r="H50" s="58"/>
      <c r="I50" s="58"/>
      <c r="J50" s="58"/>
      <c r="K50" s="58"/>
    </row>
    <row r="51" spans="1:11">
      <c r="A51" s="132" t="s">
        <v>67</v>
      </c>
      <c r="B51" s="133"/>
      <c r="C51" s="115"/>
      <c r="D51" s="115"/>
      <c r="E51" s="115"/>
      <c r="F51" s="115"/>
      <c r="G51" s="115"/>
      <c r="H51" s="115"/>
      <c r="I51" s="115"/>
      <c r="J51" s="116"/>
      <c r="K51" s="58"/>
    </row>
    <row r="52" spans="1:11">
      <c r="A52" s="134" t="s">
        <v>68</v>
      </c>
      <c r="B52" s="135"/>
      <c r="C52" s="135"/>
      <c r="D52" s="135"/>
      <c r="E52" s="135"/>
      <c r="F52" s="135"/>
      <c r="G52" s="135"/>
      <c r="H52" s="135"/>
      <c r="I52" s="135"/>
      <c r="J52" s="136"/>
      <c r="K52" s="58"/>
    </row>
    <row r="53" spans="1:11">
      <c r="A53" s="134"/>
      <c r="B53" s="135"/>
      <c r="C53" s="135"/>
      <c r="D53" s="135"/>
      <c r="E53" s="135"/>
      <c r="F53" s="135"/>
      <c r="G53" s="135"/>
      <c r="H53" s="135"/>
      <c r="I53" s="135"/>
      <c r="J53" s="136"/>
      <c r="K53" s="58"/>
    </row>
    <row r="54" spans="1:11">
      <c r="A54" s="134"/>
      <c r="B54" s="135"/>
      <c r="C54" s="135"/>
      <c r="D54" s="135"/>
      <c r="E54" s="135"/>
      <c r="F54" s="135"/>
      <c r="G54" s="135"/>
      <c r="H54" s="135"/>
      <c r="I54" s="135"/>
      <c r="J54" s="136"/>
    </row>
    <row r="55" spans="1:11">
      <c r="A55" s="134"/>
      <c r="B55" s="135"/>
      <c r="C55" s="135"/>
      <c r="D55" s="135"/>
      <c r="E55" s="135"/>
      <c r="F55" s="135"/>
      <c r="G55" s="135"/>
      <c r="H55" s="135"/>
      <c r="I55" s="135"/>
      <c r="J55" s="136"/>
    </row>
    <row r="56" spans="1:11">
      <c r="A56" s="134"/>
      <c r="B56" s="135"/>
      <c r="C56" s="135"/>
      <c r="D56" s="135"/>
      <c r="E56" s="135"/>
      <c r="F56" s="135"/>
      <c r="G56" s="135"/>
      <c r="H56" s="135"/>
      <c r="I56" s="135"/>
      <c r="J56" s="136"/>
    </row>
    <row r="57" spans="1:11">
      <c r="A57" s="134"/>
      <c r="B57" s="135"/>
      <c r="C57" s="135"/>
      <c r="D57" s="135"/>
      <c r="E57" s="135"/>
      <c r="F57" s="135"/>
      <c r="G57" s="135"/>
      <c r="H57" s="135"/>
      <c r="I57" s="135"/>
      <c r="J57" s="136"/>
    </row>
    <row r="58" spans="1:11">
      <c r="A58" s="134"/>
      <c r="B58" s="135"/>
      <c r="C58" s="135"/>
      <c r="D58" s="135"/>
      <c r="E58" s="135"/>
      <c r="F58" s="135"/>
      <c r="G58" s="135"/>
      <c r="H58" s="135"/>
      <c r="I58" s="135"/>
      <c r="J58" s="136"/>
    </row>
    <row r="59" spans="1:11">
      <c r="A59" s="134"/>
      <c r="B59" s="135"/>
      <c r="C59" s="135"/>
      <c r="D59" s="135"/>
      <c r="E59" s="135"/>
      <c r="F59" s="135"/>
      <c r="G59" s="135"/>
      <c r="H59" s="135"/>
      <c r="I59" s="135"/>
      <c r="J59" s="136"/>
    </row>
    <row r="60" spans="1:11">
      <c r="A60" s="134"/>
      <c r="B60" s="135"/>
      <c r="C60" s="135"/>
      <c r="D60" s="135"/>
      <c r="E60" s="135"/>
      <c r="F60" s="135"/>
      <c r="G60" s="135"/>
      <c r="H60" s="135"/>
      <c r="I60" s="135"/>
      <c r="J60" s="136"/>
    </row>
    <row r="61" spans="1:11" ht="13.5" thickBot="1">
      <c r="A61" s="137"/>
      <c r="B61" s="138"/>
      <c r="C61" s="138"/>
      <c r="D61" s="138"/>
      <c r="E61" s="138"/>
      <c r="F61" s="138"/>
      <c r="G61" s="138"/>
      <c r="H61" s="138"/>
      <c r="I61" s="138"/>
      <c r="J61" s="139"/>
    </row>
    <row r="63" spans="1:11">
      <c r="A63" s="125" t="s">
        <v>69</v>
      </c>
      <c r="B63" s="125"/>
      <c r="C63" s="125"/>
      <c r="D63" s="125"/>
      <c r="E63" s="125"/>
    </row>
    <row r="64" spans="1:11">
      <c r="A64" s="48">
        <v>1</v>
      </c>
      <c r="B64" s="126" t="s">
        <v>70</v>
      </c>
      <c r="C64" s="126"/>
      <c r="D64" s="126"/>
      <c r="E64" s="126"/>
      <c r="F64" s="126"/>
      <c r="G64" s="126"/>
      <c r="H64" s="117"/>
      <c r="I64" s="117"/>
      <c r="J64" s="117"/>
    </row>
    <row r="65" spans="1:10">
      <c r="A65" s="48">
        <v>2</v>
      </c>
      <c r="B65" s="127" t="s">
        <v>71</v>
      </c>
      <c r="C65" s="127"/>
      <c r="D65" s="127"/>
      <c r="E65" s="127"/>
      <c r="F65" s="127"/>
      <c r="G65" s="127"/>
      <c r="H65" s="117"/>
      <c r="I65" s="117"/>
      <c r="J65" s="117"/>
    </row>
    <row r="66" spans="1:10">
      <c r="A66" s="48">
        <v>3</v>
      </c>
      <c r="B66" s="124" t="s">
        <v>72</v>
      </c>
      <c r="C66" s="124"/>
      <c r="D66" s="124"/>
      <c r="E66" s="124"/>
      <c r="F66" s="124"/>
      <c r="G66" s="124"/>
      <c r="H66" s="117"/>
      <c r="I66" s="117"/>
      <c r="J66" s="117"/>
    </row>
    <row r="67" spans="1:10">
      <c r="A67" s="48">
        <v>4</v>
      </c>
      <c r="B67" s="124" t="s">
        <v>73</v>
      </c>
      <c r="C67" s="124"/>
      <c r="D67" s="124"/>
      <c r="E67" s="124"/>
      <c r="F67" s="124"/>
      <c r="G67" s="124"/>
      <c r="H67" s="117"/>
      <c r="I67" s="117"/>
      <c r="J67" s="117"/>
    </row>
    <row r="68" spans="1:10">
      <c r="A68" s="48">
        <v>5</v>
      </c>
      <c r="B68" s="124" t="s">
        <v>74</v>
      </c>
      <c r="C68" s="124"/>
      <c r="D68" s="124"/>
      <c r="E68" s="124"/>
      <c r="F68" s="124"/>
      <c r="G68" s="124"/>
      <c r="H68" s="124"/>
      <c r="I68" s="124"/>
      <c r="J68" s="124"/>
    </row>
    <row r="69" spans="1:10">
      <c r="A69" s="48">
        <v>6</v>
      </c>
      <c r="B69" s="124" t="s">
        <v>75</v>
      </c>
      <c r="C69" s="124"/>
      <c r="D69" s="124"/>
      <c r="E69" s="124"/>
      <c r="F69" s="124"/>
      <c r="G69" s="124"/>
      <c r="H69" s="124"/>
      <c r="I69" s="124"/>
      <c r="J69" s="124"/>
    </row>
    <row r="70" spans="1:10">
      <c r="A70" s="48">
        <v>7</v>
      </c>
      <c r="B70" s="124" t="s">
        <v>76</v>
      </c>
      <c r="C70" s="124"/>
      <c r="D70" s="124"/>
      <c r="E70" s="124"/>
      <c r="F70" s="124"/>
      <c r="G70" s="124"/>
      <c r="H70" s="124"/>
      <c r="I70" s="124"/>
      <c r="J70" s="124"/>
    </row>
  </sheetData>
  <mergeCells count="32">
    <mergeCell ref="A31:C31"/>
    <mergeCell ref="A2:J9"/>
    <mergeCell ref="A11:J13"/>
    <mergeCell ref="A15:C15"/>
    <mergeCell ref="A22:G22"/>
    <mergeCell ref="I22:J22"/>
    <mergeCell ref="A23:G23"/>
    <mergeCell ref="A25:E25"/>
    <mergeCell ref="C26:E26"/>
    <mergeCell ref="G26:H26"/>
    <mergeCell ref="C27:E27"/>
    <mergeCell ref="G27:H27"/>
    <mergeCell ref="A52:J61"/>
    <mergeCell ref="C33:D33"/>
    <mergeCell ref="F33:G33"/>
    <mergeCell ref="I33:J33"/>
    <mergeCell ref="A37:D37"/>
    <mergeCell ref="C39:F39"/>
    <mergeCell ref="C40:F40"/>
    <mergeCell ref="L40:M40"/>
    <mergeCell ref="H42:I42"/>
    <mergeCell ref="A44:B44"/>
    <mergeCell ref="F44:G44"/>
    <mergeCell ref="A51:B51"/>
    <mergeCell ref="B69:J69"/>
    <mergeCell ref="B70:J70"/>
    <mergeCell ref="A63:E63"/>
    <mergeCell ref="B64:G64"/>
    <mergeCell ref="B65:G65"/>
    <mergeCell ref="B66:G66"/>
    <mergeCell ref="B67:G67"/>
    <mergeCell ref="B68:J68"/>
  </mergeCells>
  <conditionalFormatting sqref="K52:N61 B38:B50 I34:N36 C26:N32 B27:B36 C37:N51 L2:N10 H23:N23 B25 A2 K11:N13 A26:A33 A37:A50 A1:N1 A14:N22 A11 C33:I33 L33:N33 A52 O1:P61">
    <cfRule type="containsText" dxfId="11" priority="11" stopIfTrue="1" operator="containsText" text="dimanche">
      <formula>NOT(ISERROR(SEARCH("dimanche",A1)))</formula>
    </cfRule>
    <cfRule type="containsText" dxfId="10" priority="12" stopIfTrue="1" operator="containsText" text="samedi">
      <formula>NOT(ISERROR(SEARCH("samedi",A1)))</formula>
    </cfRule>
  </conditionalFormatting>
  <conditionalFormatting sqref="A23:G23">
    <cfRule type="containsText" dxfId="9" priority="9" stopIfTrue="1" operator="containsText" text="dimanche">
      <formula>NOT(ISERROR(SEARCH("dimanche",A23)))</formula>
    </cfRule>
    <cfRule type="containsText" dxfId="8" priority="10" stopIfTrue="1" operator="containsText" text="samedi">
      <formula>NOT(ISERROR(SEARCH("samedi",A23)))</formula>
    </cfRule>
  </conditionalFormatting>
  <conditionalFormatting sqref="A51:B51">
    <cfRule type="containsText" dxfId="7" priority="7" stopIfTrue="1" operator="containsText" text="dimanche">
      <formula>NOT(ISERROR(SEARCH("dimanche",A51)))</formula>
    </cfRule>
    <cfRule type="containsText" dxfId="6" priority="8" stopIfTrue="1" operator="containsText" text="samedi">
      <formula>NOT(ISERROR(SEARCH("samedi",A51)))</formula>
    </cfRule>
  </conditionalFormatting>
  <conditionalFormatting sqref="K52:N61 B38:B50 I34:N36 C26:N32 B27:B36 C37:N51 L2:N10 H23:N23 B25 A2 K11:N13 A26:A33 A37:A50 A1:N1 A14:N22 A11 C33:I33 L33:N33 A52 O1:P61">
    <cfRule type="containsText" dxfId="5" priority="5" stopIfTrue="1" operator="containsText" text="dimanche">
      <formula>NOT(ISERROR(SEARCH("dimanche",A1)))</formula>
    </cfRule>
    <cfRule type="containsText" dxfId="4" priority="6" stopIfTrue="1" operator="containsText" text="samedi">
      <formula>NOT(ISERROR(SEARCH("samedi",A1)))</formula>
    </cfRule>
  </conditionalFormatting>
  <conditionalFormatting sqref="A23:G23">
    <cfRule type="containsText" dxfId="3" priority="3" stopIfTrue="1" operator="containsText" text="dimanche">
      <formula>NOT(ISERROR(SEARCH("dimanche",A23)))</formula>
    </cfRule>
    <cfRule type="containsText" dxfId="2" priority="4" stopIfTrue="1" operator="containsText" text="samedi">
      <formula>NOT(ISERROR(SEARCH("samedi",A23)))</formula>
    </cfRule>
  </conditionalFormatting>
  <conditionalFormatting sqref="A51:B51">
    <cfRule type="containsText" dxfId="1" priority="1" stopIfTrue="1" operator="containsText" text="dimanche">
      <formula>NOT(ISERROR(SEARCH("dimanche",A51)))</formula>
    </cfRule>
    <cfRule type="containsText" dxfId="0" priority="2" stopIfTrue="1" operator="containsText" text="samedi">
      <formula>NOT(ISERROR(SEARCH("samedi",A51)))</formula>
    </cfRule>
  </conditionalFormatting>
  <pageMargins left="0.7" right="0.7" top="0.75" bottom="0.75" header="0.3" footer="0.3"/>
  <pageSetup paperSize="9" scale="77" orientation="portrait"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Planning scolaire</vt:lpstr>
      <vt:lpstr>Calcul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President</dc:creator>
  <cp:lastModifiedBy>Utilisateur</cp:lastModifiedBy>
  <cp:lastPrinted>2022-06-13T11:37:40Z</cp:lastPrinted>
  <dcterms:created xsi:type="dcterms:W3CDTF">2009-06-25T08:48:36Z</dcterms:created>
  <dcterms:modified xsi:type="dcterms:W3CDTF">2023-06-16T13:20:11Z</dcterms:modified>
</cp:coreProperties>
</file>