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bookViews>
  <sheets>
    <sheet name="Planning scolaire" sheetId="4" r:id="rId1"/>
    <sheet name="Feuil1"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H3" i="4"/>
  <c r="AG21" l="1"/>
  <c r="AG24"/>
  <c r="AG18"/>
  <c r="AG15"/>
  <c r="AG12"/>
  <c r="AG9"/>
  <c r="P17" i="5" l="1"/>
  <c r="M17"/>
  <c r="P16"/>
  <c r="M16"/>
  <c r="P15"/>
  <c r="M15"/>
  <c r="M19" s="1"/>
  <c r="M20" l="1"/>
  <c r="P19"/>
  <c r="F20" l="1"/>
  <c r="E33" s="1"/>
  <c r="J35" s="1"/>
  <c r="AG6" i="4"/>
  <c r="AH12" l="1"/>
  <c r="AH15"/>
  <c r="AH18"/>
  <c r="AH21"/>
  <c r="AH24"/>
  <c r="AH6"/>
  <c r="AH9"/>
  <c r="AI9"/>
  <c r="AI12"/>
  <c r="AI15"/>
  <c r="AI18"/>
  <c r="AI6"/>
  <c r="AI3"/>
  <c r="AI24"/>
  <c r="AI21"/>
  <c r="AH27" l="1"/>
  <c r="H22" i="5" s="1"/>
  <c r="H23" s="1"/>
  <c r="H24" s="1"/>
  <c r="AI27" i="4"/>
  <c r="AG27"/>
  <c r="B27" i="5" l="1"/>
  <c r="F27" s="1"/>
  <c r="B33" s="1"/>
  <c r="F29"/>
  <c r="H35" l="1"/>
  <c r="H33"/>
  <c r="B40" s="1"/>
  <c r="G42" l="1"/>
  <c r="G40"/>
  <c r="N39" l="1"/>
  <c r="N40" s="1"/>
  <c r="B48"/>
  <c r="G48" l="1"/>
  <c r="E48"/>
</calcChain>
</file>

<file path=xl/sharedStrings.xml><?xml version="1.0" encoding="utf-8"?>
<sst xmlns="http://schemas.openxmlformats.org/spreadsheetml/2006/main" count="98" uniqueCount="68">
  <si>
    <t>SEPTEMBRE</t>
  </si>
  <si>
    <t>NOVEMBRE</t>
  </si>
  <si>
    <t>DECEMBRE</t>
  </si>
  <si>
    <t>JANVIER</t>
  </si>
  <si>
    <t>FÉVRIER</t>
  </si>
  <si>
    <t>JUILLET</t>
  </si>
  <si>
    <t>AOÛT</t>
  </si>
  <si>
    <t>Nbre d'heures travaillés</t>
  </si>
  <si>
    <t>fériés</t>
  </si>
  <si>
    <t>week-ends</t>
  </si>
  <si>
    <t>vacances scolaires</t>
  </si>
  <si>
    <t>T.Heures</t>
  </si>
  <si>
    <t>M</t>
  </si>
  <si>
    <t>T. Jours pleins</t>
  </si>
  <si>
    <t>T. Mercedi Matin</t>
  </si>
  <si>
    <t>Les heures doivent être mentionnées en centièmes</t>
  </si>
  <si>
    <t>OCTOBRE</t>
  </si>
  <si>
    <t>pont</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</si>
  <si>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</si>
  <si>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</si>
  <si>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</si>
  <si>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</si>
  <si>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</si>
  <si>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</si>
  <si>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</si>
  <si>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</si>
  <si>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</si>
  <si>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</si>
  <si>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</si>
  <si>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</si>
  <si>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</si>
  <si>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</si>
  <si>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</si>
  <si>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</si>
  <si>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</si>
  <si>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</si>
  <si>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</si>
  <si>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</si>
  <si>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</si>
  <si>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</si>
  <si>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</si>
  <si>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</si>
  <si>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</si>
  <si>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</si>
  <si>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</si>
  <si>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</si>
  <si>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</si>
  <si>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</si>
  <si>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</si>
  <si>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</si>
  <si>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</si>
  <si>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</si>
  <si>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</si>
  <si>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</si>
  <si>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</si>
  <si>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</si>
  <si>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</si>
  <si>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</si>
  <si>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</si>
  <si>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</si>
  <si>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</si>
  <si>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</si>
  <si>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</si>
  <si>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</si>
  <si>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</si>
  <si>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</si>
  <si>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</si>
  <si>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MODELE DE PLANNING pour les personnes travaillant aux écoles pour 2022-2023
Sous réserve de modifications des vacances scolaires</t>
  </si>
</sst>
</file>

<file path=xl/styles.xml><?xml version="1.0" encoding="utf-8"?>
<styleSheet xmlns="http://schemas.openxmlformats.org/spreadsheetml/2006/main">
  <fonts count="29">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8">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1" fillId="6" borderId="2" xfId="0" applyFont="1" applyFill="1" applyBorder="1" applyAlignment="1">
      <alignment vertical="center" wrapText="1"/>
    </xf>
    <xf numFmtId="0" fontId="0" fillId="9" borderId="0" xfId="0" applyFill="1"/>
    <xf numFmtId="0" fontId="5" fillId="0" borderId="0" xfId="0" applyFont="1" applyAlignment="1">
      <alignment horizontal="center" vertical="center"/>
    </xf>
    <xf numFmtId="0" fontId="12" fillId="0" borderId="0" xfId="0" applyFont="1" applyAlignment="1">
      <alignment horizontal="left"/>
    </xf>
    <xf numFmtId="0" fontId="0" fillId="0" borderId="0" xfId="0" applyBorder="1"/>
    <xf numFmtId="0" fontId="15" fillId="0" borderId="0" xfId="0" applyFont="1" applyAlignment="1">
      <alignment horizontal="center" vertical="center" wrapText="1"/>
    </xf>
    <xf numFmtId="0" fontId="16" fillId="0" borderId="0" xfId="0" applyFont="1" applyFill="1" applyBorder="1" applyAlignment="1">
      <alignment horizontal="center" vertical="center"/>
    </xf>
    <xf numFmtId="0" fontId="17" fillId="0" borderId="0" xfId="0" applyFont="1" applyAlignment="1">
      <alignment horizontal="center"/>
    </xf>
    <xf numFmtId="0" fontId="18" fillId="0" borderId="0" xfId="0" applyFont="1" applyAlignment="1">
      <alignment horizontal="center" vertical="center" wrapText="1"/>
    </xf>
    <xf numFmtId="0" fontId="17" fillId="0" borderId="0" xfId="0" applyFont="1" applyBorder="1" applyAlignment="1">
      <alignment horizontal="center"/>
    </xf>
    <xf numFmtId="0" fontId="20" fillId="0" borderId="0" xfId="0" applyFont="1" applyFill="1" applyBorder="1" applyAlignment="1">
      <alignment horizontal="left" vertical="center" wrapText="1"/>
    </xf>
    <xf numFmtId="0" fontId="20" fillId="0" borderId="0" xfId="0" applyFont="1" applyBorder="1" applyAlignment="1">
      <alignment horizontal="left"/>
    </xf>
    <xf numFmtId="0" fontId="20" fillId="0" borderId="0" xfId="0" applyFont="1"/>
    <xf numFmtId="0" fontId="12" fillId="0" borderId="0" xfId="0" applyFont="1" applyAlignment="1"/>
    <xf numFmtId="0" fontId="20" fillId="0" borderId="0" xfId="0" applyFont="1" applyFill="1" applyBorder="1" applyAlignment="1">
      <alignment horizontal="center" vertical="center" wrapText="1"/>
    </xf>
    <xf numFmtId="0" fontId="20" fillId="0" borderId="0" xfId="0" applyFont="1" applyBorder="1" applyAlignment="1">
      <alignment horizontal="center"/>
    </xf>
    <xf numFmtId="0" fontId="22" fillId="0" borderId="0" xfId="0" applyFont="1" applyFill="1" applyAlignment="1">
      <alignment horizontal="center"/>
    </xf>
    <xf numFmtId="1" fontId="22" fillId="0" borderId="0" xfId="0" applyNumberFormat="1" applyFont="1" applyFill="1" applyBorder="1" applyAlignment="1">
      <alignment horizontal="center"/>
    </xf>
    <xf numFmtId="0" fontId="20" fillId="0" borderId="0" xfId="0" applyFont="1" applyAlignment="1">
      <alignment horizontal="left"/>
    </xf>
    <xf numFmtId="14" fontId="20" fillId="0" borderId="0" xfId="0" applyNumberFormat="1" applyFont="1" applyFill="1" applyBorder="1" applyAlignment="1"/>
    <xf numFmtId="14" fontId="20" fillId="0" borderId="0" xfId="0" applyNumberFormat="1" applyFont="1"/>
    <xf numFmtId="0" fontId="23" fillId="0" borderId="0" xfId="0" applyFont="1" applyAlignment="1">
      <alignment horizontal="left"/>
    </xf>
    <xf numFmtId="0" fontId="17" fillId="0" borderId="0" xfId="0" applyFont="1" applyFill="1" applyAlignment="1">
      <alignment horizontal="center"/>
    </xf>
    <xf numFmtId="14" fontId="20" fillId="0" borderId="0" xfId="0" applyNumberFormat="1" applyFont="1" applyBorder="1" applyAlignment="1">
      <alignment horizontal="center"/>
    </xf>
    <xf numFmtId="2" fontId="24" fillId="0" borderId="0" xfId="0" applyNumberFormat="1" applyFont="1" applyBorder="1" applyAlignment="1">
      <alignment horizontal="center"/>
    </xf>
    <xf numFmtId="2" fontId="20" fillId="0" borderId="0" xfId="0" applyNumberFormat="1" applyFont="1"/>
    <xf numFmtId="2" fontId="20" fillId="11" borderId="0" xfId="0" applyNumberFormat="1" applyFont="1" applyFill="1" applyAlignment="1">
      <alignment horizontal="center"/>
    </xf>
    <xf numFmtId="2" fontId="20" fillId="0" borderId="0" xfId="0" applyNumberFormat="1" applyFont="1" applyFill="1" applyAlignment="1">
      <alignment horizontal="center"/>
    </xf>
    <xf numFmtId="0" fontId="20" fillId="0" borderId="0" xfId="0" applyFont="1" applyFill="1"/>
    <xf numFmtId="0" fontId="20" fillId="0" borderId="0" xfId="0" applyFont="1" applyFill="1" applyAlignment="1">
      <alignment horizontal="left"/>
    </xf>
    <xf numFmtId="2" fontId="20" fillId="8" borderId="0" xfId="0" applyNumberFormat="1" applyFont="1" applyFill="1" applyAlignment="1">
      <alignment horizontal="center"/>
    </xf>
    <xf numFmtId="3" fontId="20" fillId="0" borderId="0" xfId="0" applyNumberFormat="1" applyFont="1" applyAlignment="1">
      <alignment horizontal="center"/>
    </xf>
    <xf numFmtId="4" fontId="20" fillId="11" borderId="0" xfId="0" applyNumberFormat="1" applyFont="1" applyFill="1" applyAlignment="1">
      <alignment horizontal="center"/>
    </xf>
    <xf numFmtId="4" fontId="20" fillId="11" borderId="0" xfId="0" applyNumberFormat="1" applyFont="1" applyFill="1" applyBorder="1" applyAlignment="1">
      <alignment horizontal="center"/>
    </xf>
    <xf numFmtId="0" fontId="20" fillId="0" borderId="0" xfId="0" applyFont="1" applyAlignment="1"/>
    <xf numFmtId="4" fontId="20" fillId="0" borderId="0" xfId="0" applyNumberFormat="1" applyFont="1" applyFill="1" applyAlignment="1">
      <alignment horizontal="center"/>
    </xf>
    <xf numFmtId="0" fontId="20" fillId="0" borderId="0" xfId="0" applyFont="1" applyFill="1" applyAlignment="1">
      <alignment horizontal="center"/>
    </xf>
    <xf numFmtId="4" fontId="25" fillId="0" borderId="0" xfId="0" applyNumberFormat="1" applyFont="1" applyFill="1" applyAlignment="1">
      <alignment horizontal="center"/>
    </xf>
    <xf numFmtId="0" fontId="26" fillId="0" borderId="0" xfId="0" applyFont="1" applyFill="1"/>
    <xf numFmtId="4" fontId="26" fillId="0" borderId="0" xfId="0" applyNumberFormat="1" applyFont="1" applyFill="1" applyAlignment="1">
      <alignment horizontal="center"/>
    </xf>
    <xf numFmtId="0" fontId="26" fillId="0" borderId="0" xfId="0" applyFont="1" applyFill="1" applyAlignment="1">
      <alignment horizontal="right"/>
    </xf>
    <xf numFmtId="4" fontId="26" fillId="0" borderId="0" xfId="0" applyNumberFormat="1" applyFont="1" applyFill="1" applyAlignment="1">
      <alignment horizontal="right"/>
    </xf>
    <xf numFmtId="0" fontId="26" fillId="0" borderId="0" xfId="0" applyFont="1" applyFill="1" applyAlignment="1">
      <alignment horizontal="left"/>
    </xf>
    <xf numFmtId="0" fontId="21" fillId="0" borderId="0" xfId="0" applyFont="1" applyAlignment="1">
      <alignment horizontal="center"/>
    </xf>
    <xf numFmtId="2" fontId="20" fillId="11" borderId="0" xfId="0" applyNumberFormat="1" applyFont="1" applyFill="1" applyBorder="1" applyAlignment="1">
      <alignment horizontal="center"/>
    </xf>
    <xf numFmtId="0" fontId="20" fillId="0" borderId="0" xfId="0" applyFont="1" applyAlignment="1">
      <alignment horizontal="center"/>
    </xf>
    <xf numFmtId="4" fontId="27" fillId="0" borderId="0" xfId="0" applyNumberFormat="1" applyFont="1" applyFill="1" applyAlignment="1">
      <alignment horizontal="center"/>
    </xf>
    <xf numFmtId="2" fontId="26" fillId="0" borderId="0" xfId="0" applyNumberFormat="1" applyFont="1" applyFill="1" applyBorder="1" applyAlignment="1">
      <alignment horizontal="left"/>
    </xf>
    <xf numFmtId="2" fontId="20" fillId="0" borderId="0" xfId="0" applyNumberFormat="1" applyFont="1" applyAlignment="1">
      <alignment horizontal="center"/>
    </xf>
    <xf numFmtId="0" fontId="22" fillId="0" borderId="0" xfId="0" applyFont="1" applyAlignment="1">
      <alignment horizontal="center"/>
    </xf>
    <xf numFmtId="1" fontId="17" fillId="0" borderId="0" xfId="0" applyNumberFormat="1" applyFont="1" applyAlignment="1">
      <alignment horizontal="center"/>
    </xf>
    <xf numFmtId="0" fontId="20" fillId="0" borderId="0" xfId="0" applyFont="1" applyBorder="1" applyAlignment="1"/>
    <xf numFmtId="1" fontId="28" fillId="0" borderId="0" xfId="0" applyNumberFormat="1" applyFont="1" applyFill="1" applyAlignment="1">
      <alignment horizontal="right"/>
    </xf>
    <xf numFmtId="0" fontId="28" fillId="0" borderId="0" xfId="0" applyFont="1" applyFill="1" applyAlignment="1">
      <alignment horizontal="center"/>
    </xf>
    <xf numFmtId="0" fontId="28" fillId="0" borderId="0" xfId="0" applyFont="1" applyFill="1" applyAlignment="1"/>
    <xf numFmtId="0" fontId="21" fillId="0" borderId="0" xfId="0" applyFont="1" applyAlignment="1">
      <alignment horizontal="left"/>
    </xf>
    <xf numFmtId="0" fontId="28" fillId="0" borderId="0" xfId="0" applyFont="1" applyFill="1" applyAlignment="1">
      <alignment horizontal="left"/>
    </xf>
    <xf numFmtId="0" fontId="16" fillId="0" borderId="0" xfId="0" applyFont="1" applyFill="1" applyAlignment="1">
      <alignment horizontal="center"/>
    </xf>
    <xf numFmtId="0" fontId="20" fillId="0" borderId="0" xfId="0" applyFont="1" applyAlignment="1">
      <alignment vertical="center"/>
    </xf>
    <xf numFmtId="2" fontId="20" fillId="0" borderId="0" xfId="0" applyNumberFormat="1" applyFont="1" applyAlignment="1">
      <alignment horizontal="right" vertical="center"/>
    </xf>
    <xf numFmtId="0" fontId="20" fillId="0" borderId="0" xfId="0" applyFont="1" applyAlignment="1">
      <alignment horizontal="left" vertical="center"/>
    </xf>
    <xf numFmtId="1" fontId="28" fillId="11" borderId="16" xfId="0" applyNumberFormat="1" applyFont="1" applyFill="1" applyBorder="1" applyAlignment="1">
      <alignment horizontal="center" vertical="center"/>
    </xf>
    <xf numFmtId="0" fontId="28" fillId="11" borderId="17" xfId="0" applyFont="1" applyFill="1" applyBorder="1" applyAlignment="1">
      <alignment horizontal="center" vertical="center"/>
    </xf>
    <xf numFmtId="0" fontId="28" fillId="11" borderId="18"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Alignment="1">
      <alignment horizontal="center" vertical="center"/>
    </xf>
    <xf numFmtId="0" fontId="28" fillId="0" borderId="0" xfId="0" applyFont="1" applyFill="1" applyAlignment="1">
      <alignment horizontal="left" vertical="center"/>
    </xf>
    <xf numFmtId="0" fontId="16" fillId="0" borderId="0" xfId="0" applyFont="1" applyFill="1" applyAlignment="1">
      <alignment horizontal="center" vertical="center"/>
    </xf>
    <xf numFmtId="0" fontId="17" fillId="0" borderId="0" xfId="0" applyFont="1" applyAlignment="1">
      <alignment horizontal="center" vertical="center"/>
    </xf>
    <xf numFmtId="0" fontId="20" fillId="0" borderId="9" xfId="0" applyFont="1" applyBorder="1"/>
    <xf numFmtId="0" fontId="20"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2" fillId="0" borderId="0" xfId="0" applyFont="1" applyFill="1" applyAlignment="1">
      <alignment horizontal="center"/>
    </xf>
    <xf numFmtId="0" fontId="26" fillId="0" borderId="0" xfId="0" applyFont="1" applyFill="1" applyAlignment="1">
      <alignment horizontal="left"/>
    </xf>
    <xf numFmtId="0" fontId="12" fillId="0" borderId="0" xfId="0" applyFont="1" applyAlignment="1">
      <alignment horizontal="left"/>
    </xf>
    <xf numFmtId="0" fontId="20" fillId="0" borderId="0" xfId="0" applyFont="1" applyAlignment="1">
      <alignment horizontal="left"/>
    </xf>
    <xf numFmtId="0" fontId="12" fillId="0" borderId="8" xfId="0" applyFont="1" applyBorder="1" applyAlignment="1">
      <alignment horizontal="left"/>
    </xf>
    <xf numFmtId="0" fontId="12" fillId="0" borderId="9" xfId="0" applyFont="1" applyBorder="1" applyAlignment="1">
      <alignment horizontal="left"/>
    </xf>
    <xf numFmtId="0" fontId="20" fillId="0" borderId="1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Alignment="1">
      <alignment horizontal="center"/>
    </xf>
    <xf numFmtId="0" fontId="21" fillId="0" borderId="0" xfId="0" applyFont="1" applyAlignment="1">
      <alignment horizontal="left"/>
    </xf>
    <xf numFmtId="0" fontId="21" fillId="0" borderId="0" xfId="0" applyFont="1" applyAlignment="1">
      <alignment horizontal="center"/>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left"/>
    </xf>
  </cellXfs>
  <cellStyles count="1">
    <cellStyle name="Normal" xfId="0" builtinId="0"/>
  </cellStyles>
  <dxfs count="13">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34"/>
  <sheetViews>
    <sheetView tabSelected="1" workbookViewId="0">
      <pane xSplit="1" ySplit="2" topLeftCell="B3" activePane="bottomRight" state="frozen"/>
      <selection pane="topRight" activeCell="B1" sqref="B1"/>
      <selection pane="bottomLeft" activeCell="A3" sqref="A3"/>
      <selection pane="bottomRight" activeCell="T9" sqref="T9"/>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16" t="s">
        <v>67</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row>
    <row r="2" spans="1:35" s="2" customFormat="1" ht="13.5" customHeight="1">
      <c r="A2" s="19" t="s">
        <v>5</v>
      </c>
      <c r="B2">
        <v>1</v>
      </c>
      <c r="C2" s="7">
        <v>2</v>
      </c>
      <c r="D2" s="7"/>
      <c r="E2" s="8">
        <v>4</v>
      </c>
      <c r="F2" s="8">
        <v>5</v>
      </c>
      <c r="G2" s="8">
        <v>6</v>
      </c>
      <c r="H2" s="8">
        <v>7</v>
      </c>
      <c r="I2" s="7">
        <v>8</v>
      </c>
      <c r="J2" s="7">
        <v>9</v>
      </c>
      <c r="K2" s="8">
        <v>10</v>
      </c>
      <c r="L2" s="8">
        <v>11</v>
      </c>
      <c r="M2" s="8">
        <v>12</v>
      </c>
      <c r="N2" s="8">
        <v>13</v>
      </c>
      <c r="O2" s="22">
        <v>14</v>
      </c>
      <c r="P2" s="7">
        <v>15</v>
      </c>
      <c r="Q2" s="7">
        <v>16</v>
      </c>
      <c r="R2" s="8">
        <v>17</v>
      </c>
      <c r="S2" s="8">
        <v>18</v>
      </c>
      <c r="T2" s="8">
        <v>19</v>
      </c>
      <c r="U2" s="8">
        <v>20</v>
      </c>
      <c r="V2" s="8">
        <v>21</v>
      </c>
      <c r="W2" s="7">
        <v>22</v>
      </c>
      <c r="X2" s="7">
        <v>23</v>
      </c>
      <c r="Y2" s="8">
        <v>24</v>
      </c>
      <c r="Z2" s="8">
        <v>25</v>
      </c>
      <c r="AA2" s="8">
        <v>26</v>
      </c>
      <c r="AB2" s="8">
        <v>27</v>
      </c>
      <c r="AC2" s="8">
        <v>28</v>
      </c>
      <c r="AD2" s="7">
        <v>29</v>
      </c>
      <c r="AE2" s="7">
        <v>30</v>
      </c>
      <c r="AF2" s="8">
        <v>31</v>
      </c>
      <c r="AG2" s="5"/>
      <c r="AH2" s="5"/>
      <c r="AI2" s="18"/>
    </row>
    <row r="3" spans="1:35" s="2" customFormat="1" ht="22.5">
      <c r="A3" s="20" t="s">
        <v>7</v>
      </c>
      <c r="B3" s="26"/>
      <c r="C3" s="26"/>
      <c r="D3" s="26"/>
      <c r="E3" s="26"/>
      <c r="F3" s="26"/>
      <c r="G3" s="26"/>
      <c r="H3" s="26"/>
      <c r="I3" s="26"/>
      <c r="J3" s="24"/>
      <c r="K3" s="24"/>
      <c r="L3" s="24"/>
      <c r="M3" s="24"/>
      <c r="N3" s="24"/>
      <c r="O3" s="24"/>
      <c r="P3" s="24"/>
      <c r="Q3" s="24"/>
      <c r="R3" s="24"/>
      <c r="S3" s="24"/>
      <c r="T3" s="24"/>
      <c r="U3" s="24"/>
      <c r="V3" s="24"/>
      <c r="W3" s="24"/>
      <c r="X3" s="24"/>
      <c r="Y3" s="24"/>
      <c r="Z3" s="24"/>
      <c r="AA3" s="24"/>
      <c r="AB3" s="24"/>
      <c r="AC3" s="24"/>
      <c r="AD3" s="24"/>
      <c r="AE3" s="24"/>
      <c r="AF3" s="24"/>
      <c r="AG3" s="4">
        <v>0</v>
      </c>
      <c r="AH3" s="3">
        <f>SUM(B3:AF3)</f>
        <v>0</v>
      </c>
      <c r="AI3" s="4">
        <f>COUNTIF(B3:AF3,"M")</f>
        <v>0</v>
      </c>
    </row>
    <row r="4" spans="1:35" s="2" customFormat="1" ht="28.5" customHeight="1">
      <c r="A4" s="112"/>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4"/>
      <c r="AG4" s="4"/>
      <c r="AH4" s="3"/>
      <c r="AI4" s="4"/>
    </row>
    <row r="5" spans="1:35" s="2" customFormat="1" ht="15">
      <c r="A5" s="19" t="s">
        <v>6</v>
      </c>
      <c r="B5" s="8">
        <v>1</v>
      </c>
      <c r="C5" s="8">
        <v>2</v>
      </c>
      <c r="D5" s="8">
        <v>3</v>
      </c>
      <c r="E5" s="8">
        <v>4</v>
      </c>
      <c r="F5" s="7">
        <v>5</v>
      </c>
      <c r="G5" s="7">
        <v>6</v>
      </c>
      <c r="H5" s="8">
        <v>7</v>
      </c>
      <c r="I5" s="8">
        <v>8</v>
      </c>
      <c r="J5" s="8">
        <v>9</v>
      </c>
      <c r="K5" s="8">
        <v>10</v>
      </c>
      <c r="L5" s="8">
        <v>11</v>
      </c>
      <c r="M5" s="7">
        <v>12</v>
      </c>
      <c r="N5" s="7">
        <v>13</v>
      </c>
      <c r="O5" s="8">
        <v>14</v>
      </c>
      <c r="P5" s="22">
        <v>15</v>
      </c>
      <c r="Q5" s="8">
        <v>16</v>
      </c>
      <c r="R5" s="8">
        <v>17</v>
      </c>
      <c r="S5" s="8">
        <v>18</v>
      </c>
      <c r="T5" s="7">
        <v>19</v>
      </c>
      <c r="U5" s="7">
        <v>20</v>
      </c>
      <c r="V5" s="8">
        <v>21</v>
      </c>
      <c r="W5" s="8">
        <v>22</v>
      </c>
      <c r="X5" s="8">
        <v>23</v>
      </c>
      <c r="Y5" s="8">
        <v>24</v>
      </c>
      <c r="Z5" s="8">
        <v>25</v>
      </c>
      <c r="AA5" s="7">
        <v>26</v>
      </c>
      <c r="AB5" s="7">
        <v>27</v>
      </c>
      <c r="AC5" s="8">
        <v>28</v>
      </c>
      <c r="AD5" s="8">
        <v>29</v>
      </c>
      <c r="AE5" s="8">
        <v>30</v>
      </c>
      <c r="AF5" s="8">
        <v>31</v>
      </c>
      <c r="AG5" s="5"/>
      <c r="AH5" s="5"/>
      <c r="AI5" s="18"/>
    </row>
    <row r="6" spans="1:35" s="2" customFormat="1" ht="22.5">
      <c r="A6" s="20" t="s">
        <v>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3"/>
      <c r="AG6" s="4">
        <f>COUNTIF(B6:AF6,"7")</f>
        <v>0</v>
      </c>
      <c r="AH6" s="3">
        <f>SUM(B6:AF6)</f>
        <v>0</v>
      </c>
      <c r="AI6" s="4">
        <f>COUNTIF(B6:AF6,"M")</f>
        <v>0</v>
      </c>
    </row>
    <row r="7" spans="1:35" s="2" customFormat="1" ht="21.75" customHeight="1">
      <c r="B7" s="115" t="s">
        <v>15</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row>
    <row r="8" spans="1:35" s="2" customFormat="1">
      <c r="A8" s="19" t="s">
        <v>0</v>
      </c>
      <c r="B8" s="8">
        <v>1</v>
      </c>
      <c r="C8" s="8">
        <v>2</v>
      </c>
      <c r="D8" s="7">
        <v>3</v>
      </c>
      <c r="E8" s="7">
        <v>4</v>
      </c>
      <c r="F8" s="8">
        <v>5</v>
      </c>
      <c r="G8" s="8">
        <v>6</v>
      </c>
      <c r="H8" s="8">
        <v>7</v>
      </c>
      <c r="I8" s="8">
        <v>8</v>
      </c>
      <c r="J8" s="8">
        <v>9</v>
      </c>
      <c r="K8" s="7">
        <v>10</v>
      </c>
      <c r="L8" s="7">
        <v>11</v>
      </c>
      <c r="M8" s="8">
        <v>12</v>
      </c>
      <c r="N8" s="8">
        <v>13</v>
      </c>
      <c r="O8" s="8">
        <v>14</v>
      </c>
      <c r="P8" s="8">
        <v>15</v>
      </c>
      <c r="Q8" s="8">
        <v>16</v>
      </c>
      <c r="R8" s="7">
        <v>17</v>
      </c>
      <c r="S8" s="7">
        <v>18</v>
      </c>
      <c r="T8" s="8">
        <v>19</v>
      </c>
      <c r="U8" s="8">
        <v>20</v>
      </c>
      <c r="V8" s="8">
        <v>21</v>
      </c>
      <c r="W8" s="8">
        <v>22</v>
      </c>
      <c r="X8" s="8">
        <v>23</v>
      </c>
      <c r="Y8" s="7">
        <v>24</v>
      </c>
      <c r="Z8" s="7">
        <v>25</v>
      </c>
      <c r="AA8" s="8">
        <v>26</v>
      </c>
      <c r="AB8" s="8">
        <v>27</v>
      </c>
      <c r="AC8" s="8">
        <v>28</v>
      </c>
      <c r="AD8" s="8">
        <v>29</v>
      </c>
      <c r="AE8" s="8">
        <v>30</v>
      </c>
      <c r="AF8" s="8"/>
      <c r="AG8" s="17" t="s">
        <v>13</v>
      </c>
      <c r="AH8" s="17" t="s">
        <v>11</v>
      </c>
      <c r="AI8" s="17" t="s">
        <v>14</v>
      </c>
    </row>
    <row r="9" spans="1:35" s="2" customFormat="1" ht="22.5">
      <c r="A9" s="20" t="s">
        <v>7</v>
      </c>
      <c r="B9" s="8">
        <v>3.58</v>
      </c>
      <c r="C9" s="8">
        <v>3.58</v>
      </c>
      <c r="D9" s="10"/>
      <c r="E9" s="10"/>
      <c r="F9" s="8">
        <v>3.58</v>
      </c>
      <c r="G9" s="8">
        <v>3.58</v>
      </c>
      <c r="H9" s="21" t="s">
        <v>12</v>
      </c>
      <c r="I9" s="8">
        <v>3.58</v>
      </c>
      <c r="J9" s="8">
        <v>3.58</v>
      </c>
      <c r="K9" s="10"/>
      <c r="L9" s="10"/>
      <c r="M9" s="8">
        <v>3.58</v>
      </c>
      <c r="N9" s="8">
        <v>3.58</v>
      </c>
      <c r="O9" s="21" t="s">
        <v>12</v>
      </c>
      <c r="P9" s="8">
        <v>3.58</v>
      </c>
      <c r="Q9" s="8">
        <v>3.58</v>
      </c>
      <c r="R9" s="10"/>
      <c r="S9" s="10"/>
      <c r="T9" s="8">
        <v>3.58</v>
      </c>
      <c r="U9" s="8">
        <v>3.58</v>
      </c>
      <c r="V9" s="21" t="s">
        <v>12</v>
      </c>
      <c r="W9" s="8">
        <v>3.58</v>
      </c>
      <c r="X9" s="8">
        <v>3.58</v>
      </c>
      <c r="Y9" s="10"/>
      <c r="Z9" s="10"/>
      <c r="AA9" s="8">
        <v>3.58</v>
      </c>
      <c r="AB9" s="8">
        <v>3.58</v>
      </c>
      <c r="AC9" s="21" t="s">
        <v>12</v>
      </c>
      <c r="AD9" s="8">
        <v>3.58</v>
      </c>
      <c r="AE9" s="8">
        <v>3.58</v>
      </c>
      <c r="AF9" s="11"/>
      <c r="AG9" s="4">
        <f>COUNTIF(B9:AF9,"3,58")</f>
        <v>18</v>
      </c>
      <c r="AH9" s="3">
        <f>SUM(B9:AF9)</f>
        <v>64.439999999999984</v>
      </c>
      <c r="AI9" s="4">
        <f>COUNTIF(B9:AF9,"M")</f>
        <v>4</v>
      </c>
    </row>
    <row r="10" spans="1:35" s="2" customFormat="1" ht="24.75" customHeight="1">
      <c r="A10" s="3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3"/>
      <c r="AG10" s="4"/>
      <c r="AH10" s="3"/>
      <c r="AI10" s="4"/>
    </row>
    <row r="11" spans="1:35" s="2" customFormat="1" ht="15">
      <c r="A11" s="19" t="s">
        <v>16</v>
      </c>
      <c r="B11" s="7">
        <v>1</v>
      </c>
      <c r="C11" s="7">
        <v>2</v>
      </c>
      <c r="D11" s="8">
        <v>3</v>
      </c>
      <c r="E11" s="8">
        <v>4</v>
      </c>
      <c r="F11" s="8">
        <v>5</v>
      </c>
      <c r="G11" s="8">
        <v>6</v>
      </c>
      <c r="H11" s="8">
        <v>7</v>
      </c>
      <c r="I11" s="7">
        <v>8</v>
      </c>
      <c r="J11" s="7">
        <v>9</v>
      </c>
      <c r="K11" s="8">
        <v>10</v>
      </c>
      <c r="L11" s="8">
        <v>11</v>
      </c>
      <c r="M11" s="8">
        <v>12</v>
      </c>
      <c r="N11" s="8">
        <v>13</v>
      </c>
      <c r="O11" s="8">
        <v>14</v>
      </c>
      <c r="P11" s="7">
        <v>15</v>
      </c>
      <c r="Q11" s="7">
        <v>16</v>
      </c>
      <c r="R11" s="8">
        <v>17</v>
      </c>
      <c r="S11" s="8">
        <v>18</v>
      </c>
      <c r="T11" s="8">
        <v>19</v>
      </c>
      <c r="U11" s="8">
        <v>20</v>
      </c>
      <c r="V11" s="8">
        <v>21</v>
      </c>
      <c r="W11" s="7">
        <v>22</v>
      </c>
      <c r="X11" s="7">
        <v>23</v>
      </c>
      <c r="Y11" s="8">
        <v>24</v>
      </c>
      <c r="Z11" s="8">
        <v>25</v>
      </c>
      <c r="AA11" s="8">
        <v>26</v>
      </c>
      <c r="AB11" s="8">
        <v>27</v>
      </c>
      <c r="AC11" s="8">
        <v>28</v>
      </c>
      <c r="AD11" s="7">
        <v>29</v>
      </c>
      <c r="AE11" s="7">
        <v>30</v>
      </c>
      <c r="AF11" s="8">
        <v>31</v>
      </c>
      <c r="AG11" s="5"/>
      <c r="AH11" s="5"/>
      <c r="AI11" s="18"/>
    </row>
    <row r="12" spans="1:35" s="2" customFormat="1" ht="22.5">
      <c r="A12" s="20" t="s">
        <v>7</v>
      </c>
      <c r="B12" s="10"/>
      <c r="C12" s="10"/>
      <c r="D12" s="8">
        <v>3.58</v>
      </c>
      <c r="E12" s="8">
        <v>3.58</v>
      </c>
      <c r="F12" s="21" t="s">
        <v>12</v>
      </c>
      <c r="G12" s="8">
        <v>3.58</v>
      </c>
      <c r="H12" s="8">
        <v>3.58</v>
      </c>
      <c r="I12" s="10"/>
      <c r="J12" s="10"/>
      <c r="K12" s="8">
        <v>3.58</v>
      </c>
      <c r="L12" s="8">
        <v>3.58</v>
      </c>
      <c r="M12" s="21" t="s">
        <v>12</v>
      </c>
      <c r="N12" s="8">
        <v>3.58</v>
      </c>
      <c r="O12" s="8">
        <v>3.58</v>
      </c>
      <c r="P12" s="10"/>
      <c r="Q12" s="10"/>
      <c r="R12" s="8">
        <v>3.58</v>
      </c>
      <c r="S12" s="8">
        <v>3.58</v>
      </c>
      <c r="T12" s="21" t="s">
        <v>12</v>
      </c>
      <c r="U12" s="8">
        <v>3.58</v>
      </c>
      <c r="V12" s="8">
        <v>3.58</v>
      </c>
      <c r="W12" s="26"/>
      <c r="X12" s="24"/>
      <c r="Y12" s="24"/>
      <c r="Z12" s="24"/>
      <c r="AA12" s="24"/>
      <c r="AB12" s="24"/>
      <c r="AC12" s="24"/>
      <c r="AD12" s="24"/>
      <c r="AE12" s="24"/>
      <c r="AF12" s="24"/>
      <c r="AG12" s="4">
        <f>COUNTIF(B12:AF12,"3,58")</f>
        <v>12</v>
      </c>
      <c r="AH12" s="3">
        <f t="shared" ref="AH12:AH24" si="0">SUM(B12:AF12)</f>
        <v>42.959999999999987</v>
      </c>
      <c r="AI12" s="4">
        <f>COUNTIF(B12:AF12,"M")</f>
        <v>3</v>
      </c>
    </row>
    <row r="13" spans="1:35" s="2" customFormat="1" ht="21.75" customHeight="1">
      <c r="A13" s="31"/>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3"/>
      <c r="AG13" s="4"/>
      <c r="AH13" s="3"/>
      <c r="AI13" s="4"/>
    </row>
    <row r="14" spans="1:35" s="2" customFormat="1" ht="15">
      <c r="A14" s="19" t="s">
        <v>1</v>
      </c>
      <c r="B14" s="22">
        <v>1</v>
      </c>
      <c r="C14" s="8">
        <v>2</v>
      </c>
      <c r="D14" s="8">
        <v>3</v>
      </c>
      <c r="E14" s="8">
        <v>4</v>
      </c>
      <c r="F14" s="7">
        <v>5</v>
      </c>
      <c r="G14" s="7">
        <v>6</v>
      </c>
      <c r="H14" s="11">
        <v>7</v>
      </c>
      <c r="I14" s="11">
        <v>8</v>
      </c>
      <c r="J14" s="11">
        <v>9</v>
      </c>
      <c r="K14" s="8">
        <v>10</v>
      </c>
      <c r="L14" s="22">
        <v>11</v>
      </c>
      <c r="M14" s="7">
        <v>12</v>
      </c>
      <c r="N14" s="7">
        <v>13</v>
      </c>
      <c r="O14" s="8">
        <v>14</v>
      </c>
      <c r="P14" s="8">
        <v>15</v>
      </c>
      <c r="Q14" s="8">
        <v>16</v>
      </c>
      <c r="R14" s="8">
        <v>17</v>
      </c>
      <c r="S14" s="8">
        <v>18</v>
      </c>
      <c r="T14" s="7">
        <v>19</v>
      </c>
      <c r="U14" s="7">
        <v>20</v>
      </c>
      <c r="V14" s="8">
        <v>21</v>
      </c>
      <c r="W14" s="8">
        <v>22</v>
      </c>
      <c r="X14" s="8">
        <v>23</v>
      </c>
      <c r="Y14" s="8">
        <v>24</v>
      </c>
      <c r="Z14" s="8">
        <v>25</v>
      </c>
      <c r="AA14" s="7">
        <v>26</v>
      </c>
      <c r="AB14" s="7">
        <v>27</v>
      </c>
      <c r="AC14" s="8">
        <v>28</v>
      </c>
      <c r="AD14" s="8">
        <v>29</v>
      </c>
      <c r="AE14" s="8">
        <v>30</v>
      </c>
      <c r="AF14" s="8"/>
      <c r="AG14" s="5"/>
      <c r="AH14" s="5"/>
      <c r="AI14" s="18"/>
    </row>
    <row r="15" spans="1:35" s="2" customFormat="1" ht="22.5">
      <c r="A15" s="20" t="s">
        <v>7</v>
      </c>
      <c r="B15" s="24"/>
      <c r="C15" s="24"/>
      <c r="D15" s="24"/>
      <c r="E15" s="24"/>
      <c r="F15" s="24"/>
      <c r="G15" s="24"/>
      <c r="H15" s="8">
        <v>3.58</v>
      </c>
      <c r="I15" s="8">
        <v>3.58</v>
      </c>
      <c r="J15" s="21" t="s">
        <v>12</v>
      </c>
      <c r="K15" s="8">
        <v>3.58</v>
      </c>
      <c r="L15" s="25"/>
      <c r="M15" s="10"/>
      <c r="N15" s="10"/>
      <c r="O15" s="8">
        <v>3.58</v>
      </c>
      <c r="P15" s="8">
        <v>3.58</v>
      </c>
      <c r="Q15" s="21" t="s">
        <v>12</v>
      </c>
      <c r="R15" s="8">
        <v>3.58</v>
      </c>
      <c r="S15" s="8">
        <v>3.58</v>
      </c>
      <c r="T15" s="10"/>
      <c r="U15" s="10"/>
      <c r="V15" s="8">
        <v>3.58</v>
      </c>
      <c r="W15" s="8">
        <v>3.58</v>
      </c>
      <c r="X15" s="21" t="s">
        <v>12</v>
      </c>
      <c r="Y15" s="8">
        <v>3.58</v>
      </c>
      <c r="Z15" s="8">
        <v>3.58</v>
      </c>
      <c r="AA15" s="10"/>
      <c r="AB15" s="10"/>
      <c r="AC15" s="8">
        <v>3.58</v>
      </c>
      <c r="AD15" s="8">
        <v>3.58</v>
      </c>
      <c r="AE15" s="21" t="s">
        <v>12</v>
      </c>
      <c r="AF15" s="11"/>
      <c r="AG15" s="4">
        <f>COUNTIF(B15:AF15,"3,58")</f>
        <v>13</v>
      </c>
      <c r="AH15" s="3">
        <f t="shared" si="0"/>
        <v>46.539999999999985</v>
      </c>
      <c r="AI15" s="4">
        <f>COUNTIF(B15:AF15,"M")</f>
        <v>4</v>
      </c>
    </row>
    <row r="16" spans="1:35" s="2" customFormat="1" ht="24" customHeight="1">
      <c r="A16" s="3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3"/>
      <c r="AG16" s="4"/>
      <c r="AH16" s="3"/>
      <c r="AI16" s="4"/>
    </row>
    <row r="17" spans="1:35" s="2" customFormat="1" ht="15">
      <c r="A17" s="19" t="s">
        <v>2</v>
      </c>
      <c r="B17" s="8">
        <v>1</v>
      </c>
      <c r="C17" s="8">
        <v>2</v>
      </c>
      <c r="D17" s="7">
        <v>3</v>
      </c>
      <c r="E17" s="7">
        <v>4</v>
      </c>
      <c r="F17" s="8">
        <v>5</v>
      </c>
      <c r="G17" s="8">
        <v>6</v>
      </c>
      <c r="H17" s="8">
        <v>7</v>
      </c>
      <c r="I17" s="8">
        <v>8</v>
      </c>
      <c r="J17" s="8">
        <v>9</v>
      </c>
      <c r="K17" s="7">
        <v>10</v>
      </c>
      <c r="L17" s="7">
        <v>11</v>
      </c>
      <c r="M17" s="8">
        <v>12</v>
      </c>
      <c r="N17" s="8">
        <v>13</v>
      </c>
      <c r="O17" s="8">
        <v>14</v>
      </c>
      <c r="P17" s="8">
        <v>15</v>
      </c>
      <c r="Q17" s="8">
        <v>16</v>
      </c>
      <c r="R17" s="7">
        <v>17</v>
      </c>
      <c r="S17" s="7">
        <v>18</v>
      </c>
      <c r="T17" s="8">
        <v>19</v>
      </c>
      <c r="U17" s="8">
        <v>20</v>
      </c>
      <c r="V17" s="8">
        <v>21</v>
      </c>
      <c r="W17" s="8">
        <v>22</v>
      </c>
      <c r="X17" s="8">
        <v>23</v>
      </c>
      <c r="Y17" s="7">
        <v>24</v>
      </c>
      <c r="Z17" s="22">
        <v>25</v>
      </c>
      <c r="AA17" s="8">
        <v>26</v>
      </c>
      <c r="AB17" s="8">
        <v>27</v>
      </c>
      <c r="AC17" s="8">
        <v>28</v>
      </c>
      <c r="AD17" s="8">
        <v>29</v>
      </c>
      <c r="AE17" s="8">
        <v>30</v>
      </c>
      <c r="AF17" s="7">
        <v>31</v>
      </c>
      <c r="AG17" s="5"/>
      <c r="AH17" s="5"/>
      <c r="AI17" s="18"/>
    </row>
    <row r="18" spans="1:35" s="2" customFormat="1" ht="22.5">
      <c r="A18" s="20" t="s">
        <v>7</v>
      </c>
      <c r="B18" s="8">
        <v>3.58</v>
      </c>
      <c r="C18" s="8">
        <v>3.58</v>
      </c>
      <c r="D18" s="10"/>
      <c r="E18" s="10"/>
      <c r="F18" s="8">
        <v>3.58</v>
      </c>
      <c r="G18" s="8">
        <v>3.58</v>
      </c>
      <c r="H18" s="21" t="s">
        <v>12</v>
      </c>
      <c r="I18" s="8">
        <v>3.58</v>
      </c>
      <c r="J18" s="8">
        <v>3.58</v>
      </c>
      <c r="K18" s="10"/>
      <c r="L18" s="10"/>
      <c r="M18" s="8">
        <v>3.58</v>
      </c>
      <c r="N18" s="8">
        <v>3.58</v>
      </c>
      <c r="O18" s="21" t="s">
        <v>12</v>
      </c>
      <c r="P18" s="8">
        <v>3.58</v>
      </c>
      <c r="Q18" s="8">
        <v>3.58</v>
      </c>
      <c r="R18" s="26"/>
      <c r="S18" s="24"/>
      <c r="T18" s="24"/>
      <c r="U18" s="24"/>
      <c r="V18" s="24"/>
      <c r="W18" s="24"/>
      <c r="X18" s="24"/>
      <c r="Y18" s="24"/>
      <c r="Z18" s="24"/>
      <c r="AA18" s="24"/>
      <c r="AB18" s="24"/>
      <c r="AC18" s="24"/>
      <c r="AD18" s="24"/>
      <c r="AE18" s="24"/>
      <c r="AF18" s="24"/>
      <c r="AG18" s="4">
        <f>COUNTIF(B18:AF18,"3,58")</f>
        <v>10</v>
      </c>
      <c r="AH18" s="3">
        <f t="shared" si="0"/>
        <v>35.79999999999999</v>
      </c>
      <c r="AI18" s="4">
        <f>COUNTIF(B18:AF18,"M")</f>
        <v>2</v>
      </c>
    </row>
    <row r="19" spans="1:35" s="2" customFormat="1" ht="21" customHeight="1">
      <c r="A19" s="112"/>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4"/>
      <c r="AG19" s="4"/>
      <c r="AH19" s="3"/>
      <c r="AI19" s="4"/>
    </row>
    <row r="20" spans="1:35" s="2" customFormat="1" ht="15">
      <c r="A20" s="19" t="s">
        <v>3</v>
      </c>
      <c r="B20" s="22">
        <v>1</v>
      </c>
      <c r="C20" s="8">
        <v>2</v>
      </c>
      <c r="D20" s="8">
        <v>3</v>
      </c>
      <c r="E20" s="8">
        <v>4</v>
      </c>
      <c r="F20" s="8">
        <v>5</v>
      </c>
      <c r="G20" s="8">
        <v>6</v>
      </c>
      <c r="H20" s="7">
        <v>7</v>
      </c>
      <c r="I20" s="7">
        <v>8</v>
      </c>
      <c r="J20" s="8">
        <v>9</v>
      </c>
      <c r="K20" s="8">
        <v>10</v>
      </c>
      <c r="L20" s="8">
        <v>11</v>
      </c>
      <c r="M20" s="8">
        <v>12</v>
      </c>
      <c r="N20" s="8">
        <v>13</v>
      </c>
      <c r="O20" s="7">
        <v>14</v>
      </c>
      <c r="P20" s="7">
        <v>15</v>
      </c>
      <c r="Q20" s="8">
        <v>16</v>
      </c>
      <c r="R20" s="8">
        <v>17</v>
      </c>
      <c r="S20" s="8">
        <v>18</v>
      </c>
      <c r="T20" s="8">
        <v>19</v>
      </c>
      <c r="U20" s="8">
        <v>20</v>
      </c>
      <c r="V20" s="7">
        <v>21</v>
      </c>
      <c r="W20" s="7">
        <v>22</v>
      </c>
      <c r="X20" s="8">
        <v>23</v>
      </c>
      <c r="Y20" s="8">
        <v>24</v>
      </c>
      <c r="Z20" s="8">
        <v>25</v>
      </c>
      <c r="AA20" s="8">
        <v>26</v>
      </c>
      <c r="AB20" s="8">
        <v>27</v>
      </c>
      <c r="AC20" s="7">
        <v>28</v>
      </c>
      <c r="AD20" s="7">
        <v>29</v>
      </c>
      <c r="AE20" s="8">
        <v>30</v>
      </c>
      <c r="AF20" s="8">
        <v>31</v>
      </c>
      <c r="AG20" s="5"/>
      <c r="AH20" s="5"/>
      <c r="AI20" s="18"/>
    </row>
    <row r="21" spans="1:35" s="2" customFormat="1" ht="22.5">
      <c r="A21" s="20" t="s">
        <v>7</v>
      </c>
      <c r="B21" s="24"/>
      <c r="C21" s="24"/>
      <c r="D21" s="8">
        <v>3.58</v>
      </c>
      <c r="E21" s="21" t="s">
        <v>12</v>
      </c>
      <c r="F21" s="8">
        <v>3.58</v>
      </c>
      <c r="G21" s="8">
        <v>3.58</v>
      </c>
      <c r="H21" s="10"/>
      <c r="I21" s="10"/>
      <c r="J21" s="8">
        <v>3.58</v>
      </c>
      <c r="K21" s="8">
        <v>3.58</v>
      </c>
      <c r="L21" s="21" t="s">
        <v>12</v>
      </c>
      <c r="M21" s="8">
        <v>3.58</v>
      </c>
      <c r="N21" s="8">
        <v>3.58</v>
      </c>
      <c r="O21" s="8">
        <v>3.58</v>
      </c>
      <c r="P21" s="10"/>
      <c r="Q21" s="8">
        <v>3.58</v>
      </c>
      <c r="R21" s="8">
        <v>3.58</v>
      </c>
      <c r="S21" s="21" t="s">
        <v>12</v>
      </c>
      <c r="T21" s="8">
        <v>3.58</v>
      </c>
      <c r="U21" s="8">
        <v>3.58</v>
      </c>
      <c r="V21" s="10"/>
      <c r="W21" s="10"/>
      <c r="X21" s="8">
        <v>3.58</v>
      </c>
      <c r="Y21" s="8">
        <v>3.58</v>
      </c>
      <c r="Z21" s="21" t="s">
        <v>12</v>
      </c>
      <c r="AA21" s="8">
        <v>3.58</v>
      </c>
      <c r="AB21" s="8">
        <v>3.58</v>
      </c>
      <c r="AC21" s="10"/>
      <c r="AD21" s="10"/>
      <c r="AE21" s="8">
        <v>3.58</v>
      </c>
      <c r="AF21" s="8">
        <v>3.58</v>
      </c>
      <c r="AG21" s="4">
        <f>COUNTIF(B21:AF21,"3,58")</f>
        <v>18</v>
      </c>
      <c r="AH21" s="3">
        <f t="shared" si="0"/>
        <v>64.439999999999984</v>
      </c>
      <c r="AI21" s="4">
        <f>COUNTIF(B21:AF21,"M")</f>
        <v>4</v>
      </c>
    </row>
    <row r="22" spans="1:35" s="2" customFormat="1" ht="21.75" customHeight="1">
      <c r="A22" s="40"/>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5"/>
      <c r="AG22" s="4"/>
      <c r="AH22" s="3"/>
      <c r="AI22" s="4"/>
    </row>
    <row r="23" spans="1:35" s="2" customFormat="1" ht="15">
      <c r="A23" s="19" t="s">
        <v>4</v>
      </c>
      <c r="B23" s="8">
        <v>1</v>
      </c>
      <c r="C23" s="8">
        <v>2</v>
      </c>
      <c r="D23" s="8">
        <v>3</v>
      </c>
      <c r="E23" s="7">
        <v>4</v>
      </c>
      <c r="F23" s="7">
        <v>5</v>
      </c>
      <c r="G23" s="8">
        <v>6</v>
      </c>
      <c r="H23" s="8">
        <v>7</v>
      </c>
      <c r="I23" s="8">
        <v>8</v>
      </c>
      <c r="J23" s="8">
        <v>9</v>
      </c>
      <c r="K23" s="8">
        <v>10</v>
      </c>
      <c r="L23" s="7">
        <v>11</v>
      </c>
      <c r="M23" s="7">
        <v>12</v>
      </c>
      <c r="N23" s="8">
        <v>13</v>
      </c>
      <c r="O23" s="8">
        <v>14</v>
      </c>
      <c r="P23" s="8">
        <v>15</v>
      </c>
      <c r="Q23" s="8">
        <v>16</v>
      </c>
      <c r="R23" s="8">
        <v>17</v>
      </c>
      <c r="S23" s="7">
        <v>18</v>
      </c>
      <c r="T23" s="7">
        <v>19</v>
      </c>
      <c r="U23" s="8">
        <v>20</v>
      </c>
      <c r="V23" s="8">
        <v>21</v>
      </c>
      <c r="W23" s="8">
        <v>22</v>
      </c>
      <c r="X23" s="8">
        <v>23</v>
      </c>
      <c r="Y23" s="8">
        <v>24</v>
      </c>
      <c r="Z23" s="7">
        <v>25</v>
      </c>
      <c r="AA23" s="7">
        <v>26</v>
      </c>
      <c r="AB23" s="8">
        <v>27</v>
      </c>
      <c r="AC23" s="8">
        <v>28</v>
      </c>
      <c r="AD23" s="8"/>
      <c r="AE23" s="8"/>
      <c r="AF23" s="8"/>
      <c r="AG23" s="5"/>
      <c r="AH23" s="5"/>
      <c r="AI23" s="18"/>
    </row>
    <row r="24" spans="1:35" s="2" customFormat="1" ht="22.5">
      <c r="A24" s="20" t="s">
        <v>7</v>
      </c>
      <c r="B24" s="21" t="s">
        <v>12</v>
      </c>
      <c r="C24" s="8">
        <v>3.58</v>
      </c>
      <c r="D24" s="8">
        <v>3.58</v>
      </c>
      <c r="E24" s="26"/>
      <c r="F24" s="24"/>
      <c r="G24" s="24"/>
      <c r="H24" s="24"/>
      <c r="I24" s="24"/>
      <c r="J24" s="24"/>
      <c r="K24" s="24"/>
      <c r="L24" s="24"/>
      <c r="M24" s="24"/>
      <c r="N24" s="24"/>
      <c r="O24" s="24"/>
      <c r="P24" s="24"/>
      <c r="Q24" s="24"/>
      <c r="R24" s="24"/>
      <c r="S24" s="24"/>
      <c r="T24" s="24"/>
      <c r="U24" s="8">
        <v>3.58</v>
      </c>
      <c r="V24" s="8">
        <v>3.58</v>
      </c>
      <c r="W24" s="21" t="s">
        <v>12</v>
      </c>
      <c r="X24" s="8">
        <v>3.58</v>
      </c>
      <c r="Y24" s="8">
        <v>3.58</v>
      </c>
      <c r="Z24" s="10"/>
      <c r="AA24" s="10"/>
      <c r="AB24" s="8">
        <v>3.58</v>
      </c>
      <c r="AC24" s="8">
        <v>3.58</v>
      </c>
      <c r="AD24" s="21"/>
      <c r="AE24" s="21"/>
      <c r="AF24" s="11"/>
      <c r="AG24" s="4">
        <f>COUNTIF(B24:AF24,"3,58")</f>
        <v>8</v>
      </c>
      <c r="AH24" s="3">
        <f t="shared" si="0"/>
        <v>28.639999999999993</v>
      </c>
      <c r="AI24" s="4">
        <f>COUNTIF(B24:AF24,"M")</f>
        <v>2</v>
      </c>
    </row>
    <row r="25" spans="1:35" s="2" customFormat="1" ht="24.75" customHeight="1">
      <c r="A25" s="40"/>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5"/>
      <c r="AG25" s="4"/>
      <c r="AH25" s="3"/>
      <c r="AI25" s="4"/>
    </row>
    <row r="26" spans="1:35" s="2" customFormat="1" ht="15.75" thickBot="1">
      <c r="A26" s="112"/>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4"/>
      <c r="AG26" s="4"/>
      <c r="AH26" s="3"/>
      <c r="AI26" s="4"/>
    </row>
    <row r="27" spans="1:35" s="2" customFormat="1" ht="15.75" thickBot="1">
      <c r="A27" s="36"/>
      <c r="B27" s="15"/>
      <c r="C27" s="13"/>
      <c r="D27"/>
      <c r="E27"/>
      <c r="F27"/>
      <c r="G27"/>
      <c r="H27"/>
      <c r="I27" s="12"/>
      <c r="J27"/>
      <c r="K27"/>
      <c r="L27" s="9"/>
      <c r="M27"/>
      <c r="N27"/>
      <c r="O27"/>
      <c r="P27"/>
      <c r="Q27"/>
      <c r="R27"/>
      <c r="S27"/>
      <c r="T27"/>
      <c r="U27"/>
      <c r="V27"/>
      <c r="W27"/>
      <c r="X27"/>
      <c r="Y27"/>
      <c r="Z27"/>
      <c r="AA27"/>
      <c r="AB27"/>
      <c r="AC27"/>
      <c r="AD27"/>
      <c r="AE27"/>
      <c r="AF27"/>
      <c r="AG27" s="37">
        <f>SUM(AG9:AG26)</f>
        <v>79</v>
      </c>
      <c r="AH27" s="38">
        <f>SUM(AH9:AH26)</f>
        <v>282.81999999999994</v>
      </c>
      <c r="AI27" s="39">
        <f>SUM(AI9:AI26)</f>
        <v>19</v>
      </c>
    </row>
    <row r="28" spans="1:35">
      <c r="B28" s="28"/>
      <c r="C28" s="1" t="s">
        <v>8</v>
      </c>
      <c r="D28" s="1"/>
      <c r="E28" s="1"/>
      <c r="K28" s="12"/>
      <c r="L28" s="29"/>
      <c r="Q28" s="30"/>
      <c r="T28" s="29"/>
      <c r="AF28" s="16"/>
      <c r="AG28" s="9"/>
    </row>
    <row r="29" spans="1:35">
      <c r="B29" s="6"/>
      <c r="C29" s="1" t="s">
        <v>9</v>
      </c>
      <c r="D29" s="1"/>
      <c r="E29" s="1"/>
      <c r="K29" s="14"/>
      <c r="AF29" s="16"/>
      <c r="AG29" s="12"/>
      <c r="AH29" s="29"/>
    </row>
    <row r="30" spans="1:35">
      <c r="B30" s="27"/>
      <c r="C30" s="1" t="s">
        <v>10</v>
      </c>
      <c r="D30" s="1"/>
      <c r="E30" s="1"/>
      <c r="P30" s="12"/>
      <c r="Q30" s="9"/>
      <c r="R30" s="9"/>
      <c r="S30" s="9"/>
      <c r="T30" s="9"/>
      <c r="U30" s="9"/>
      <c r="V30" s="9"/>
      <c r="W30" s="9"/>
      <c r="X30" s="9"/>
      <c r="Y30" s="9"/>
      <c r="Z30" s="9"/>
      <c r="AA30" s="9"/>
      <c r="AB30" s="9"/>
      <c r="AC30" s="9"/>
      <c r="AD30" s="9"/>
      <c r="AE30" s="9"/>
      <c r="AF30" s="9"/>
      <c r="AG30" s="12"/>
      <c r="AH30" s="29"/>
    </row>
    <row r="31" spans="1:35">
      <c r="B31" s="41"/>
      <c r="C31" s="1" t="s">
        <v>17</v>
      </c>
      <c r="AG31" s="29"/>
      <c r="AH31" s="29"/>
    </row>
    <row r="32" spans="1:35">
      <c r="B32" s="15"/>
      <c r="C32" s="13"/>
      <c r="I32" s="12"/>
      <c r="L32" s="9"/>
    </row>
    <row r="33" spans="9:19">
      <c r="I33" s="16"/>
      <c r="L33" s="9"/>
      <c r="S33" s="9"/>
    </row>
    <row r="34" spans="9:19">
      <c r="I34" s="9"/>
      <c r="L34" s="9"/>
    </row>
  </sheetData>
  <mergeCells count="5">
    <mergeCell ref="A4:AF4"/>
    <mergeCell ref="B7:AF7"/>
    <mergeCell ref="A1:AH1"/>
    <mergeCell ref="A19:AF19"/>
    <mergeCell ref="A26:AF26"/>
  </mergeCells>
  <conditionalFormatting sqref="Y8:AB8 R8:U8 K8:N8 B8 D8:G8 B5:AF6 B2:E3 F2 B9:AF9 B11:AF12 B14:AF15 B17:AF18 B20:AF21 B23:AF24 G2:AF3 B3:F3">
    <cfRule type="cellIs" dxfId="12" priority="462" stopIfTrue="1" operator="equal">
      <formula>"X"</formula>
    </cfRule>
  </conditionalFormatting>
  <pageMargins left="0.78740157480314965" right="0.59055118110236227" top="0.39370078740157483" bottom="0.39370078740157483" header="0.51181102362204722" footer="0.51181102362204722"/>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opLeftCell="A7" zoomScaleSheetLayoutView="85" workbookViewId="0">
      <selection activeCell="F20" sqref="F20"/>
    </sheetView>
  </sheetViews>
  <sheetFormatPr baseColWidth="10" defaultRowHeight="12.75"/>
  <cols>
    <col min="6" max="6" width="12.5703125" customWidth="1"/>
    <col min="7" max="7" width="11.42578125" customWidth="1"/>
  </cols>
  <sheetData>
    <row r="1" spans="1:16" ht="13.5" thickBot="1">
      <c r="A1" s="43" t="s">
        <v>18</v>
      </c>
      <c r="B1" s="44"/>
      <c r="C1" s="44"/>
      <c r="D1" s="44"/>
      <c r="E1" s="44"/>
      <c r="F1" s="44"/>
      <c r="G1" s="44"/>
      <c r="H1" s="44"/>
      <c r="I1" s="44"/>
      <c r="J1" s="44"/>
      <c r="K1" s="44"/>
    </row>
    <row r="2" spans="1:16">
      <c r="A2" s="137" t="s">
        <v>19</v>
      </c>
      <c r="B2" s="138"/>
      <c r="C2" s="138"/>
      <c r="D2" s="138"/>
      <c r="E2" s="138"/>
      <c r="F2" s="138"/>
      <c r="G2" s="138"/>
      <c r="H2" s="138"/>
      <c r="I2" s="138"/>
      <c r="J2" s="139"/>
      <c r="K2" s="45"/>
      <c r="L2" s="46"/>
      <c r="M2" s="47"/>
      <c r="N2" s="47"/>
      <c r="O2" s="47"/>
      <c r="P2" s="47"/>
    </row>
    <row r="3" spans="1:16">
      <c r="A3" s="140"/>
      <c r="B3" s="141"/>
      <c r="C3" s="141"/>
      <c r="D3" s="141"/>
      <c r="E3" s="141"/>
      <c r="F3" s="141"/>
      <c r="G3" s="141"/>
      <c r="H3" s="141"/>
      <c r="I3" s="141"/>
      <c r="J3" s="142"/>
      <c r="K3" s="45"/>
      <c r="L3" s="46"/>
      <c r="M3" s="47"/>
      <c r="N3" s="47"/>
      <c r="O3" s="47"/>
      <c r="P3" s="47"/>
    </row>
    <row r="4" spans="1:16">
      <c r="A4" s="140"/>
      <c r="B4" s="141"/>
      <c r="C4" s="141"/>
      <c r="D4" s="141"/>
      <c r="E4" s="141"/>
      <c r="F4" s="141"/>
      <c r="G4" s="141"/>
      <c r="H4" s="141"/>
      <c r="I4" s="141"/>
      <c r="J4" s="142"/>
      <c r="K4" s="45"/>
      <c r="L4" s="46"/>
      <c r="M4" s="47"/>
      <c r="N4" s="47"/>
      <c r="O4" s="47"/>
      <c r="P4" s="47"/>
    </row>
    <row r="5" spans="1:16">
      <c r="A5" s="140"/>
      <c r="B5" s="141"/>
      <c r="C5" s="141"/>
      <c r="D5" s="141"/>
      <c r="E5" s="141"/>
      <c r="F5" s="141"/>
      <c r="G5" s="141"/>
      <c r="H5" s="141"/>
      <c r="I5" s="141"/>
      <c r="J5" s="142"/>
      <c r="K5" s="45"/>
      <c r="L5" s="47"/>
      <c r="M5" s="47"/>
      <c r="N5" s="47"/>
      <c r="O5" s="47"/>
      <c r="P5" s="47"/>
    </row>
    <row r="6" spans="1:16">
      <c r="A6" s="140"/>
      <c r="B6" s="141"/>
      <c r="C6" s="141"/>
      <c r="D6" s="141"/>
      <c r="E6" s="141"/>
      <c r="F6" s="141"/>
      <c r="G6" s="141"/>
      <c r="H6" s="141"/>
      <c r="I6" s="141"/>
      <c r="J6" s="142"/>
      <c r="K6" s="45"/>
      <c r="L6" s="48"/>
      <c r="M6" s="47"/>
      <c r="N6" s="47"/>
      <c r="O6" s="47"/>
      <c r="P6" s="47"/>
    </row>
    <row r="7" spans="1:16">
      <c r="A7" s="140"/>
      <c r="B7" s="141"/>
      <c r="C7" s="141"/>
      <c r="D7" s="141"/>
      <c r="E7" s="141"/>
      <c r="F7" s="141"/>
      <c r="G7" s="141"/>
      <c r="H7" s="141"/>
      <c r="I7" s="141"/>
      <c r="J7" s="142"/>
      <c r="L7" s="48"/>
      <c r="M7" s="47"/>
      <c r="N7" s="47"/>
      <c r="O7" s="47"/>
      <c r="P7" s="47"/>
    </row>
    <row r="8" spans="1:16">
      <c r="A8" s="140"/>
      <c r="B8" s="141"/>
      <c r="C8" s="141"/>
      <c r="D8" s="141"/>
      <c r="E8" s="141"/>
      <c r="F8" s="141"/>
      <c r="G8" s="141"/>
      <c r="H8" s="141"/>
      <c r="I8" s="141"/>
      <c r="J8" s="142"/>
      <c r="L8" s="47"/>
      <c r="M8" s="47"/>
      <c r="N8" s="47"/>
      <c r="O8" s="47"/>
      <c r="P8" s="47"/>
    </row>
    <row r="9" spans="1:16" ht="13.5" thickBot="1">
      <c r="A9" s="143"/>
      <c r="B9" s="144"/>
      <c r="C9" s="144"/>
      <c r="D9" s="144"/>
      <c r="E9" s="144"/>
      <c r="F9" s="144"/>
      <c r="G9" s="144"/>
      <c r="H9" s="144"/>
      <c r="I9" s="144"/>
      <c r="J9" s="145"/>
      <c r="L9" s="47"/>
      <c r="M9" s="47"/>
      <c r="N9" s="47"/>
      <c r="O9" s="47"/>
      <c r="P9" s="47"/>
    </row>
    <row r="10" spans="1:16">
      <c r="L10" s="49"/>
      <c r="M10" s="47"/>
      <c r="N10" s="47"/>
      <c r="O10" s="47"/>
      <c r="P10" s="47"/>
    </row>
    <row r="11" spans="1:16">
      <c r="A11" s="146" t="s">
        <v>20</v>
      </c>
      <c r="B11" s="146"/>
      <c r="C11" s="146"/>
      <c r="D11" s="146"/>
      <c r="E11" s="146"/>
      <c r="F11" s="146"/>
      <c r="G11" s="146"/>
      <c r="H11" s="146"/>
      <c r="I11" s="146"/>
      <c r="J11" s="146"/>
      <c r="K11" s="50"/>
      <c r="L11" s="47"/>
      <c r="M11" s="47"/>
      <c r="N11" s="47"/>
      <c r="O11" s="47"/>
      <c r="P11" s="47"/>
    </row>
    <row r="12" spans="1:16">
      <c r="A12" s="146"/>
      <c r="B12" s="146"/>
      <c r="C12" s="146"/>
      <c r="D12" s="146"/>
      <c r="E12" s="146"/>
      <c r="F12" s="146"/>
      <c r="G12" s="146"/>
      <c r="H12" s="146"/>
      <c r="I12" s="146"/>
      <c r="J12" s="146"/>
      <c r="K12" s="51"/>
      <c r="L12" s="47"/>
      <c r="M12" s="47"/>
      <c r="N12" s="47"/>
      <c r="O12" s="47"/>
      <c r="P12" s="47"/>
    </row>
    <row r="13" spans="1:16">
      <c r="A13" s="146"/>
      <c r="B13" s="146"/>
      <c r="C13" s="146"/>
      <c r="D13" s="146"/>
      <c r="E13" s="146"/>
      <c r="F13" s="146"/>
      <c r="G13" s="146"/>
      <c r="H13" s="146"/>
      <c r="I13" s="146"/>
      <c r="J13" s="146"/>
      <c r="K13" s="52"/>
      <c r="L13" s="47"/>
      <c r="M13" s="47"/>
      <c r="N13" s="47"/>
      <c r="O13" s="47"/>
      <c r="P13" s="47"/>
    </row>
    <row r="14" spans="1:16">
      <c r="A14" s="53"/>
      <c r="B14" s="53"/>
      <c r="C14" s="54"/>
      <c r="D14" s="54"/>
      <c r="E14" s="54"/>
      <c r="F14" s="54"/>
      <c r="G14" s="52"/>
      <c r="H14" s="52"/>
      <c r="I14" s="52"/>
      <c r="J14" s="52"/>
      <c r="K14" s="52"/>
      <c r="L14" s="47"/>
      <c r="M14" s="47"/>
      <c r="N14" s="47"/>
      <c r="O14" s="47"/>
      <c r="P14" s="47"/>
    </row>
    <row r="15" spans="1:16">
      <c r="A15" s="135" t="s">
        <v>21</v>
      </c>
      <c r="B15" s="135"/>
      <c r="C15" s="135"/>
      <c r="D15" s="55"/>
      <c r="E15" s="55"/>
      <c r="F15" s="55"/>
      <c r="G15" s="55"/>
      <c r="H15" s="55"/>
      <c r="I15" s="55"/>
      <c r="J15" s="55"/>
      <c r="K15" s="55"/>
      <c r="L15" s="56" t="s">
        <v>22</v>
      </c>
      <c r="M15" s="57">
        <f>DAY(F17)</f>
        <v>1</v>
      </c>
      <c r="N15" s="57"/>
      <c r="O15" s="56" t="s">
        <v>23</v>
      </c>
      <c r="P15" s="57">
        <f>DAY(F18)</f>
        <v>28</v>
      </c>
    </row>
    <row r="16" spans="1:16">
      <c r="A16" s="58"/>
      <c r="B16" s="58"/>
      <c r="C16" s="58"/>
      <c r="D16" s="55"/>
      <c r="E16" s="55"/>
      <c r="F16" s="55"/>
      <c r="G16" s="55"/>
      <c r="H16" s="55"/>
      <c r="I16" s="55"/>
      <c r="J16" s="55"/>
      <c r="K16" s="55"/>
      <c r="L16" s="56" t="s">
        <v>24</v>
      </c>
      <c r="M16" s="56">
        <f>MONTH(F17)</f>
        <v>8</v>
      </c>
      <c r="N16" s="57"/>
      <c r="O16" s="56" t="s">
        <v>25</v>
      </c>
      <c r="P16" s="56">
        <f>MONTH(F18)</f>
        <v>2</v>
      </c>
    </row>
    <row r="17" spans="1:16">
      <c r="A17" s="52"/>
      <c r="B17" s="52"/>
      <c r="C17" s="52" t="s">
        <v>26</v>
      </c>
      <c r="D17" s="52"/>
      <c r="E17" s="52"/>
      <c r="F17" s="59">
        <v>44774</v>
      </c>
      <c r="G17" s="60"/>
      <c r="H17" s="52"/>
      <c r="I17" s="61"/>
      <c r="J17" s="52"/>
      <c r="K17" s="52"/>
      <c r="L17" s="62" t="s">
        <v>27</v>
      </c>
      <c r="M17" s="62">
        <f>YEAR(F17)</f>
        <v>2022</v>
      </c>
      <c r="N17" s="56"/>
      <c r="O17" s="62" t="s">
        <v>28</v>
      </c>
      <c r="P17" s="56">
        <f>YEAR(F18)</f>
        <v>2023</v>
      </c>
    </row>
    <row r="18" spans="1:16">
      <c r="A18" s="52"/>
      <c r="B18" s="52"/>
      <c r="C18" s="52" t="s">
        <v>29</v>
      </c>
      <c r="D18" s="52"/>
      <c r="E18" s="52"/>
      <c r="F18" s="59">
        <v>44985</v>
      </c>
      <c r="G18" s="60"/>
      <c r="H18" s="52"/>
      <c r="I18" s="61"/>
      <c r="J18" s="52"/>
      <c r="K18" s="52"/>
      <c r="L18" s="62"/>
      <c r="M18" s="62"/>
      <c r="N18" s="62"/>
      <c r="O18" s="62"/>
      <c r="P18" s="62"/>
    </row>
    <row r="19" spans="1:16">
      <c r="A19" s="52"/>
      <c r="B19" s="52"/>
      <c r="C19" s="52"/>
      <c r="D19" s="63"/>
      <c r="E19" s="63"/>
      <c r="F19" s="55"/>
      <c r="G19" s="64"/>
      <c r="H19" s="64"/>
      <c r="I19" s="64"/>
      <c r="J19" s="55"/>
      <c r="K19" s="55"/>
      <c r="L19" s="56" t="s">
        <v>30</v>
      </c>
      <c r="M19" s="56">
        <f>IF(M15=1,30,30-M15+1)</f>
        <v>30</v>
      </c>
      <c r="N19" s="56"/>
      <c r="O19" s="56" t="s">
        <v>31</v>
      </c>
      <c r="P19" s="57">
        <f>IF(P17=M17,(P16-M16-1)*30,(12-M16+P16-1)*30)</f>
        <v>150</v>
      </c>
    </row>
    <row r="20" spans="1:16">
      <c r="A20" s="52"/>
      <c r="B20" s="52"/>
      <c r="C20" s="52" t="s">
        <v>32</v>
      </c>
      <c r="D20" s="65"/>
      <c r="E20" s="52"/>
      <c r="F20" s="66">
        <f>(M19+P19+M20)/30</f>
        <v>7</v>
      </c>
      <c r="G20" s="52"/>
      <c r="H20" s="52"/>
      <c r="I20" s="52"/>
      <c r="J20" s="52"/>
      <c r="K20" s="52"/>
      <c r="L20" s="56" t="s">
        <v>33</v>
      </c>
      <c r="M20" s="56">
        <f>IF(P16=2,IF(P15&gt;=28,30,P15),IF(P15&gt;=30,30,P15))</f>
        <v>30</v>
      </c>
      <c r="N20" s="57"/>
      <c r="O20" s="56"/>
      <c r="P20" s="56"/>
    </row>
    <row r="21" spans="1:16">
      <c r="A21" s="52"/>
      <c r="B21" s="52"/>
      <c r="C21" s="52"/>
      <c r="D21" s="65"/>
      <c r="E21" s="52"/>
      <c r="F21" s="52"/>
      <c r="G21" s="52"/>
      <c r="H21" s="52"/>
      <c r="I21" s="52"/>
      <c r="J21" s="52"/>
      <c r="K21" s="52"/>
      <c r="L21" s="47"/>
      <c r="M21" s="47"/>
      <c r="N21" s="47"/>
      <c r="O21" s="47"/>
      <c r="P21" s="47"/>
    </row>
    <row r="22" spans="1:16">
      <c r="A22" s="135" t="s">
        <v>34</v>
      </c>
      <c r="B22" s="135"/>
      <c r="C22" s="135"/>
      <c r="D22" s="135"/>
      <c r="E22" s="135"/>
      <c r="F22" s="135"/>
      <c r="G22" s="135"/>
      <c r="H22" s="66">
        <f>'Planning scolaire'!AH27</f>
        <v>282.81999999999994</v>
      </c>
      <c r="I22" s="125" t="s">
        <v>35</v>
      </c>
      <c r="J22" s="125"/>
      <c r="K22" s="52"/>
      <c r="L22" s="47"/>
      <c r="M22" s="47"/>
      <c r="N22" s="47"/>
      <c r="O22" s="47"/>
      <c r="P22" s="47"/>
    </row>
    <row r="23" spans="1:16">
      <c r="A23" s="135" t="s">
        <v>36</v>
      </c>
      <c r="B23" s="135"/>
      <c r="C23" s="135"/>
      <c r="D23" s="135"/>
      <c r="E23" s="135"/>
      <c r="F23" s="135"/>
      <c r="G23" s="135"/>
      <c r="H23" s="67">
        <f>7*H22/1600</f>
        <v>1.2373374999999998</v>
      </c>
      <c r="I23" s="67"/>
      <c r="J23" s="68"/>
      <c r="K23" s="68"/>
      <c r="L23" s="62"/>
      <c r="M23" s="62"/>
      <c r="N23" s="62"/>
      <c r="O23" s="62"/>
      <c r="P23" s="62"/>
    </row>
    <row r="24" spans="1:16">
      <c r="A24" t="s">
        <v>37</v>
      </c>
      <c r="F24" s="69"/>
      <c r="G24" s="67"/>
      <c r="H24" s="70">
        <f>H22+H23</f>
        <v>284.05733749999996</v>
      </c>
      <c r="I24" s="67"/>
      <c r="J24" s="68"/>
      <c r="K24" s="14"/>
      <c r="L24" s="62"/>
      <c r="M24" s="62"/>
      <c r="N24" s="62"/>
      <c r="O24" s="62"/>
      <c r="P24" s="62"/>
    </row>
    <row r="25" spans="1:16">
      <c r="A25" s="147" t="s">
        <v>38</v>
      </c>
      <c r="B25" s="147"/>
      <c r="C25" s="147"/>
      <c r="D25" s="147"/>
      <c r="E25" s="147"/>
      <c r="F25" s="69"/>
      <c r="G25" s="67"/>
      <c r="H25" s="67"/>
      <c r="I25" s="67"/>
      <c r="J25" s="68"/>
      <c r="K25" s="68"/>
      <c r="L25" s="62"/>
      <c r="M25" s="62"/>
      <c r="N25" s="62"/>
      <c r="O25" s="62"/>
      <c r="P25" s="62"/>
    </row>
    <row r="26" spans="1:16">
      <c r="A26" s="52"/>
      <c r="B26" s="71">
        <v>1607</v>
      </c>
      <c r="C26" s="134" t="s">
        <v>39</v>
      </c>
      <c r="D26" s="134"/>
      <c r="E26" s="134"/>
      <c r="F26" s="71">
        <v>1820</v>
      </c>
      <c r="G26" s="125" t="s">
        <v>40</v>
      </c>
      <c r="H26" s="125"/>
      <c r="I26" s="58"/>
      <c r="J26" s="52"/>
      <c r="K26" s="52"/>
      <c r="L26" s="47"/>
      <c r="M26" s="47"/>
      <c r="N26" s="47"/>
      <c r="O26" s="47"/>
      <c r="P26" s="47"/>
    </row>
    <row r="27" spans="1:16">
      <c r="A27" s="52"/>
      <c r="B27" s="72">
        <f>H24</f>
        <v>284.05733749999996</v>
      </c>
      <c r="C27" s="134" t="s">
        <v>39</v>
      </c>
      <c r="D27" s="134"/>
      <c r="E27" s="134"/>
      <c r="F27" s="73">
        <f>B27*F26/B26</f>
        <v>321.70774999999998</v>
      </c>
      <c r="G27" s="125" t="s">
        <v>40</v>
      </c>
      <c r="H27" s="125"/>
      <c r="I27" s="58"/>
      <c r="J27" s="74"/>
      <c r="K27" s="74"/>
      <c r="L27" s="47"/>
      <c r="M27" s="47"/>
      <c r="N27" s="47"/>
      <c r="O27" s="47"/>
      <c r="P27" s="47"/>
    </row>
    <row r="28" spans="1:16">
      <c r="A28" s="68"/>
      <c r="B28" s="75"/>
      <c r="C28" s="76"/>
      <c r="D28" s="77"/>
      <c r="E28" s="69"/>
      <c r="F28" s="69"/>
      <c r="G28" s="69"/>
      <c r="H28" s="69"/>
      <c r="I28" s="69"/>
      <c r="J28" s="69"/>
      <c r="K28" s="69"/>
      <c r="L28" s="62"/>
      <c r="M28" s="62"/>
      <c r="N28" s="62"/>
      <c r="O28" s="62"/>
      <c r="P28" s="62"/>
    </row>
    <row r="29" spans="1:16">
      <c r="A29" s="78"/>
      <c r="B29" s="79"/>
      <c r="C29" s="78"/>
      <c r="D29" s="78"/>
      <c r="E29" s="80"/>
      <c r="F29" s="81">
        <f>H24</f>
        <v>284.05733749999996</v>
      </c>
      <c r="G29" s="82" t="s">
        <v>41</v>
      </c>
      <c r="H29" s="82"/>
      <c r="I29" s="82"/>
      <c r="J29" s="82"/>
      <c r="K29" s="82"/>
      <c r="L29" s="56"/>
      <c r="M29" s="56"/>
      <c r="N29" s="56"/>
      <c r="O29" s="56"/>
      <c r="P29" s="56"/>
    </row>
    <row r="30" spans="1:16">
      <c r="A30" s="52"/>
      <c r="B30" s="52"/>
      <c r="C30" s="52"/>
      <c r="D30" s="52"/>
      <c r="E30" s="52"/>
      <c r="F30" s="52"/>
      <c r="G30" s="52"/>
      <c r="H30" s="52"/>
      <c r="I30" s="52"/>
      <c r="J30" s="52"/>
      <c r="K30" s="52"/>
      <c r="L30" s="47"/>
      <c r="M30" s="47"/>
      <c r="N30" s="47"/>
      <c r="O30" s="47"/>
      <c r="P30" s="47"/>
    </row>
    <row r="31" spans="1:16">
      <c r="A31" s="136" t="s">
        <v>42</v>
      </c>
      <c r="B31" s="136"/>
      <c r="C31" s="136"/>
      <c r="D31" s="52"/>
      <c r="E31" s="52"/>
      <c r="F31" s="52"/>
      <c r="G31" s="52"/>
      <c r="H31" s="52"/>
      <c r="I31" s="52"/>
      <c r="J31" s="52"/>
      <c r="K31" s="52"/>
      <c r="L31" s="47"/>
      <c r="M31" s="47"/>
      <c r="N31" s="47"/>
      <c r="O31" s="47"/>
      <c r="P31" s="47"/>
    </row>
    <row r="32" spans="1:16">
      <c r="A32" s="83"/>
      <c r="B32" s="83"/>
      <c r="C32" s="83"/>
      <c r="D32" s="52"/>
      <c r="E32" s="52"/>
      <c r="F32" s="52"/>
      <c r="G32" s="52"/>
      <c r="H32" s="52"/>
      <c r="I32" s="52"/>
      <c r="J32" s="52"/>
      <c r="K32" s="52"/>
      <c r="L32" s="47"/>
      <c r="M32" s="47"/>
      <c r="N32" s="47"/>
      <c r="O32" s="47"/>
      <c r="P32" s="47"/>
    </row>
    <row r="33" spans="1:16">
      <c r="A33" s="52"/>
      <c r="B33" s="66">
        <f>F27</f>
        <v>321.70774999999998</v>
      </c>
      <c r="C33" s="134" t="s">
        <v>43</v>
      </c>
      <c r="D33" s="134"/>
      <c r="E33" s="66">
        <f>F20</f>
        <v>7</v>
      </c>
      <c r="F33" s="134" t="s">
        <v>44</v>
      </c>
      <c r="G33" s="134"/>
      <c r="H33" s="84">
        <f>B33/E33</f>
        <v>45.95825</v>
      </c>
      <c r="I33" s="134" t="s">
        <v>45</v>
      </c>
      <c r="J33" s="134"/>
      <c r="K33" s="85"/>
      <c r="L33" s="47"/>
      <c r="M33" s="47"/>
      <c r="N33" s="47"/>
      <c r="O33" s="47"/>
      <c r="P33" s="47"/>
    </row>
    <row r="34" spans="1:16">
      <c r="A34" s="68"/>
      <c r="B34" s="75"/>
      <c r="C34" s="76"/>
      <c r="D34" s="77"/>
      <c r="E34" s="69"/>
      <c r="F34" s="69"/>
      <c r="G34" s="69"/>
      <c r="H34" s="69"/>
      <c r="I34" s="69"/>
      <c r="J34" s="69"/>
      <c r="K34" s="69"/>
      <c r="L34" s="62"/>
      <c r="M34" s="62"/>
      <c r="N34" s="62"/>
      <c r="O34" s="62"/>
      <c r="P34" s="62"/>
    </row>
    <row r="35" spans="1:16">
      <c r="A35" s="78"/>
      <c r="B35" s="79"/>
      <c r="C35" s="78"/>
      <c r="D35" s="78"/>
      <c r="E35" s="78"/>
      <c r="F35" s="78"/>
      <c r="G35" s="78"/>
      <c r="H35" s="81">
        <f>B33</f>
        <v>321.70774999999998</v>
      </c>
      <c r="I35" s="86" t="s">
        <v>46</v>
      </c>
      <c r="J35" s="87">
        <f>+E33</f>
        <v>7</v>
      </c>
      <c r="K35" s="78"/>
      <c r="L35" s="56"/>
      <c r="M35" s="56"/>
      <c r="N35" s="56"/>
      <c r="O35" s="56"/>
      <c r="P35" s="56"/>
    </row>
    <row r="36" spans="1:16">
      <c r="A36" s="52"/>
      <c r="B36" s="52"/>
      <c r="C36" s="52"/>
      <c r="D36" s="52"/>
      <c r="E36" s="52"/>
      <c r="F36" s="52"/>
      <c r="G36" s="52"/>
      <c r="H36" s="52"/>
      <c r="I36" s="52"/>
      <c r="J36" s="52"/>
      <c r="K36" s="52"/>
      <c r="L36" s="47"/>
      <c r="M36" s="47"/>
      <c r="N36" s="47"/>
      <c r="O36" s="47"/>
      <c r="P36" s="47"/>
    </row>
    <row r="37" spans="1:16">
      <c r="A37" s="135" t="s">
        <v>47</v>
      </c>
      <c r="B37" s="135"/>
      <c r="C37" s="135"/>
      <c r="D37" s="135"/>
      <c r="E37" s="52"/>
      <c r="F37" s="52"/>
      <c r="G37" s="52"/>
      <c r="H37" s="52"/>
      <c r="I37" s="52"/>
      <c r="J37" s="52"/>
      <c r="K37" s="52"/>
      <c r="L37" s="47"/>
      <c r="M37" s="47"/>
      <c r="N37" s="47"/>
      <c r="O37" s="47"/>
      <c r="P37" s="47"/>
    </row>
    <row r="38" spans="1:16">
      <c r="A38" s="52"/>
      <c r="B38" s="52"/>
      <c r="C38" s="52"/>
      <c r="D38" s="52"/>
      <c r="E38" s="52"/>
      <c r="F38" s="52"/>
      <c r="G38" s="52"/>
      <c r="H38" s="52"/>
      <c r="I38" s="52"/>
      <c r="J38" s="52"/>
      <c r="K38" s="52"/>
      <c r="L38" s="47"/>
      <c r="M38" s="47"/>
      <c r="N38" s="47"/>
      <c r="O38" s="47"/>
      <c r="P38" s="47"/>
    </row>
    <row r="39" spans="1:16">
      <c r="A39" s="52"/>
      <c r="B39" s="85">
        <v>151.66999999999999</v>
      </c>
      <c r="C39" s="134" t="s">
        <v>48</v>
      </c>
      <c r="D39" s="134"/>
      <c r="E39" s="134"/>
      <c r="F39" s="134"/>
      <c r="G39" s="88">
        <v>35</v>
      </c>
      <c r="H39" s="74" t="s">
        <v>49</v>
      </c>
      <c r="I39" s="74"/>
      <c r="J39" s="74"/>
      <c r="K39" s="74"/>
      <c r="L39" s="89" t="s">
        <v>50</v>
      </c>
      <c r="M39" s="89"/>
      <c r="N39" s="90">
        <f>ROUNDDOWN(G40,0)</f>
        <v>10</v>
      </c>
      <c r="O39" s="47"/>
      <c r="P39" s="47"/>
    </row>
    <row r="40" spans="1:16">
      <c r="A40" s="52"/>
      <c r="B40" s="66">
        <f>H33</f>
        <v>45.95825</v>
      </c>
      <c r="C40" s="134" t="s">
        <v>48</v>
      </c>
      <c r="D40" s="134"/>
      <c r="E40" s="134"/>
      <c r="F40" s="134"/>
      <c r="G40" s="84">
        <f>B40*G39/B39</f>
        <v>10.605516911716226</v>
      </c>
      <c r="H40" s="91" t="s">
        <v>49</v>
      </c>
      <c r="I40" s="91"/>
      <c r="J40" s="74"/>
      <c r="K40" s="74"/>
      <c r="L40" s="122" t="s">
        <v>51</v>
      </c>
      <c r="M40" s="122"/>
      <c r="N40" s="56">
        <f>ROUNDUP((G40-N39)*60,0)</f>
        <v>37</v>
      </c>
      <c r="O40" s="47"/>
      <c r="P40" s="47"/>
    </row>
    <row r="41" spans="1:16">
      <c r="A41" s="68"/>
      <c r="B41" s="75"/>
      <c r="C41" s="76"/>
      <c r="D41" s="77"/>
      <c r="E41" s="69"/>
      <c r="F41" s="69"/>
      <c r="G41" s="69"/>
      <c r="H41" s="69"/>
      <c r="I41" s="69"/>
      <c r="J41" s="69"/>
      <c r="K41" s="69"/>
      <c r="L41" s="62"/>
      <c r="M41" s="62"/>
      <c r="N41" s="62"/>
      <c r="O41" s="62"/>
      <c r="P41" s="62"/>
    </row>
    <row r="42" spans="1:16">
      <c r="A42" s="78"/>
      <c r="B42" s="79"/>
      <c r="C42" s="78"/>
      <c r="D42" s="78"/>
      <c r="E42" s="78"/>
      <c r="F42" s="80"/>
      <c r="G42" s="81">
        <f>B40</f>
        <v>45.95825</v>
      </c>
      <c r="H42" s="123" t="s">
        <v>52</v>
      </c>
      <c r="I42" s="123"/>
      <c r="J42" s="82"/>
      <c r="K42" s="82"/>
      <c r="L42" s="56"/>
      <c r="M42" s="56"/>
      <c r="N42" s="56"/>
      <c r="O42" s="56"/>
      <c r="P42" s="56"/>
    </row>
    <row r="43" spans="1:16">
      <c r="A43" s="52"/>
      <c r="B43" s="52"/>
      <c r="C43" s="52"/>
      <c r="D43" s="52"/>
      <c r="E43" s="52"/>
      <c r="F43" s="52"/>
      <c r="G43" s="52"/>
      <c r="H43" s="52"/>
      <c r="I43" s="52"/>
      <c r="J43" s="52"/>
      <c r="K43" s="52"/>
      <c r="L43" s="47"/>
      <c r="M43" s="47"/>
      <c r="N43" s="47"/>
      <c r="O43" s="47"/>
      <c r="P43" s="47"/>
    </row>
    <row r="44" spans="1:16">
      <c r="A44" s="124" t="s">
        <v>53</v>
      </c>
      <c r="B44" s="124"/>
      <c r="C44" s="52"/>
      <c r="D44" s="52"/>
      <c r="E44" s="88"/>
      <c r="F44" s="125"/>
      <c r="G44" s="125"/>
      <c r="H44" s="92"/>
      <c r="I44" s="93"/>
      <c r="J44" s="93"/>
      <c r="K44" s="94"/>
      <c r="L44" s="47"/>
      <c r="M44" s="47"/>
      <c r="N44" s="47"/>
      <c r="O44" s="47"/>
      <c r="P44" s="47"/>
    </row>
    <row r="45" spans="1:16">
      <c r="A45" s="95"/>
      <c r="B45" s="95"/>
      <c r="C45" s="85"/>
      <c r="D45" s="85"/>
      <c r="E45" s="88"/>
      <c r="F45" s="58"/>
      <c r="G45" s="58"/>
      <c r="H45" s="92"/>
      <c r="I45" s="93"/>
      <c r="J45" s="93"/>
      <c r="K45" s="96"/>
      <c r="L45" s="47"/>
      <c r="M45" s="47"/>
      <c r="N45" s="47"/>
      <c r="O45" s="47"/>
      <c r="P45" s="47"/>
    </row>
    <row r="46" spans="1:16">
      <c r="A46" s="74" t="s">
        <v>54</v>
      </c>
      <c r="B46" s="74"/>
      <c r="C46" s="74"/>
      <c r="D46" s="74"/>
      <c r="E46" s="52"/>
      <c r="F46" s="52"/>
      <c r="G46" s="58"/>
      <c r="H46" s="92"/>
      <c r="I46" s="93"/>
      <c r="J46" s="93"/>
      <c r="K46" s="96"/>
      <c r="L46" s="97"/>
      <c r="M46" s="47"/>
      <c r="N46" s="47"/>
      <c r="O46" s="47"/>
      <c r="P46" s="47"/>
    </row>
    <row r="47" spans="1:16" ht="13.5" thickBot="1">
      <c r="A47" s="58"/>
      <c r="B47" s="58"/>
      <c r="C47" s="58"/>
      <c r="D47" s="58"/>
      <c r="E47" s="52"/>
      <c r="F47" s="52"/>
      <c r="G47" s="58"/>
      <c r="H47" s="92"/>
      <c r="I47" s="93"/>
      <c r="J47" s="93"/>
      <c r="K47" s="96"/>
      <c r="L47" s="97"/>
      <c r="M47" s="47"/>
      <c r="N47" s="47"/>
      <c r="O47" s="47"/>
      <c r="P47" s="47"/>
    </row>
    <row r="48" spans="1:16" ht="13.5" thickBot="1">
      <c r="A48" s="98"/>
      <c r="B48" s="99">
        <f>G40</f>
        <v>10.605516911716226</v>
      </c>
      <c r="C48" s="100" t="s">
        <v>55</v>
      </c>
      <c r="D48" s="100"/>
      <c r="E48" s="101">
        <f>IF(N40=60,N39+1,N39)</f>
        <v>10</v>
      </c>
      <c r="F48" s="102" t="s">
        <v>35</v>
      </c>
      <c r="G48" s="102">
        <f>IF(N40=60,0,N40)</f>
        <v>37</v>
      </c>
      <c r="H48" s="103" t="s">
        <v>56</v>
      </c>
      <c r="I48" s="104"/>
      <c r="J48" s="105"/>
      <c r="K48" s="106"/>
      <c r="L48" s="107"/>
      <c r="M48" s="108"/>
      <c r="N48" s="108"/>
      <c r="O48" s="108"/>
      <c r="P48" s="108"/>
    </row>
    <row r="49" spans="1:11">
      <c r="A49" s="52"/>
      <c r="B49" s="52"/>
      <c r="C49" s="52"/>
      <c r="D49" s="52"/>
      <c r="E49" s="52"/>
      <c r="F49" s="52"/>
      <c r="G49" s="52"/>
      <c r="H49" s="52"/>
      <c r="I49" s="52"/>
      <c r="J49" s="52"/>
      <c r="K49" s="52"/>
    </row>
    <row r="50" spans="1:11" ht="13.5" thickBot="1">
      <c r="A50" s="52"/>
      <c r="B50" s="52"/>
      <c r="C50" s="52"/>
      <c r="D50" s="52"/>
      <c r="E50" s="52"/>
      <c r="F50" s="52"/>
      <c r="G50" s="52"/>
      <c r="H50" s="52"/>
      <c r="I50" s="52"/>
      <c r="J50" s="52"/>
      <c r="K50" s="52"/>
    </row>
    <row r="51" spans="1:11">
      <c r="A51" s="126" t="s">
        <v>57</v>
      </c>
      <c r="B51" s="127"/>
      <c r="C51" s="109"/>
      <c r="D51" s="109"/>
      <c r="E51" s="109"/>
      <c r="F51" s="109"/>
      <c r="G51" s="109"/>
      <c r="H51" s="109"/>
      <c r="I51" s="109"/>
      <c r="J51" s="110"/>
      <c r="K51" s="52"/>
    </row>
    <row r="52" spans="1:11">
      <c r="A52" s="128" t="s">
        <v>58</v>
      </c>
      <c r="B52" s="129"/>
      <c r="C52" s="129"/>
      <c r="D52" s="129"/>
      <c r="E52" s="129"/>
      <c r="F52" s="129"/>
      <c r="G52" s="129"/>
      <c r="H52" s="129"/>
      <c r="I52" s="129"/>
      <c r="J52" s="130"/>
      <c r="K52" s="52"/>
    </row>
    <row r="53" spans="1:11">
      <c r="A53" s="128"/>
      <c r="B53" s="129"/>
      <c r="C53" s="129"/>
      <c r="D53" s="129"/>
      <c r="E53" s="129"/>
      <c r="F53" s="129"/>
      <c r="G53" s="129"/>
      <c r="H53" s="129"/>
      <c r="I53" s="129"/>
      <c r="J53" s="130"/>
      <c r="K53" s="52"/>
    </row>
    <row r="54" spans="1:11">
      <c r="A54" s="128"/>
      <c r="B54" s="129"/>
      <c r="C54" s="129"/>
      <c r="D54" s="129"/>
      <c r="E54" s="129"/>
      <c r="F54" s="129"/>
      <c r="G54" s="129"/>
      <c r="H54" s="129"/>
      <c r="I54" s="129"/>
      <c r="J54" s="130"/>
    </row>
    <row r="55" spans="1:11">
      <c r="A55" s="128"/>
      <c r="B55" s="129"/>
      <c r="C55" s="129"/>
      <c r="D55" s="129"/>
      <c r="E55" s="129"/>
      <c r="F55" s="129"/>
      <c r="G55" s="129"/>
      <c r="H55" s="129"/>
      <c r="I55" s="129"/>
      <c r="J55" s="130"/>
    </row>
    <row r="56" spans="1:11">
      <c r="A56" s="128"/>
      <c r="B56" s="129"/>
      <c r="C56" s="129"/>
      <c r="D56" s="129"/>
      <c r="E56" s="129"/>
      <c r="F56" s="129"/>
      <c r="G56" s="129"/>
      <c r="H56" s="129"/>
      <c r="I56" s="129"/>
      <c r="J56" s="130"/>
    </row>
    <row r="57" spans="1:11">
      <c r="A57" s="128"/>
      <c r="B57" s="129"/>
      <c r="C57" s="129"/>
      <c r="D57" s="129"/>
      <c r="E57" s="129"/>
      <c r="F57" s="129"/>
      <c r="G57" s="129"/>
      <c r="H57" s="129"/>
      <c r="I57" s="129"/>
      <c r="J57" s="130"/>
    </row>
    <row r="58" spans="1:11">
      <c r="A58" s="128"/>
      <c r="B58" s="129"/>
      <c r="C58" s="129"/>
      <c r="D58" s="129"/>
      <c r="E58" s="129"/>
      <c r="F58" s="129"/>
      <c r="G58" s="129"/>
      <c r="H58" s="129"/>
      <c r="I58" s="129"/>
      <c r="J58" s="130"/>
    </row>
    <row r="59" spans="1:11">
      <c r="A59" s="128"/>
      <c r="B59" s="129"/>
      <c r="C59" s="129"/>
      <c r="D59" s="129"/>
      <c r="E59" s="129"/>
      <c r="F59" s="129"/>
      <c r="G59" s="129"/>
      <c r="H59" s="129"/>
      <c r="I59" s="129"/>
      <c r="J59" s="130"/>
    </row>
    <row r="60" spans="1:11">
      <c r="A60" s="128"/>
      <c r="B60" s="129"/>
      <c r="C60" s="129"/>
      <c r="D60" s="129"/>
      <c r="E60" s="129"/>
      <c r="F60" s="129"/>
      <c r="G60" s="129"/>
      <c r="H60" s="129"/>
      <c r="I60" s="129"/>
      <c r="J60" s="130"/>
    </row>
    <row r="61" spans="1:11" ht="13.5" thickBot="1">
      <c r="A61" s="131"/>
      <c r="B61" s="132"/>
      <c r="C61" s="132"/>
      <c r="D61" s="132"/>
      <c r="E61" s="132"/>
      <c r="F61" s="132"/>
      <c r="G61" s="132"/>
      <c r="H61" s="132"/>
      <c r="I61" s="132"/>
      <c r="J61" s="133"/>
    </row>
    <row r="63" spans="1:11">
      <c r="A63" s="119" t="s">
        <v>59</v>
      </c>
      <c r="B63" s="119"/>
      <c r="C63" s="119"/>
      <c r="D63" s="119"/>
      <c r="E63" s="119"/>
    </row>
    <row r="64" spans="1:11">
      <c r="A64" s="42">
        <v>1</v>
      </c>
      <c r="B64" s="120" t="s">
        <v>60</v>
      </c>
      <c r="C64" s="120"/>
      <c r="D64" s="120"/>
      <c r="E64" s="120"/>
      <c r="F64" s="120"/>
      <c r="G64" s="120"/>
      <c r="H64" s="111"/>
      <c r="I64" s="111"/>
      <c r="J64" s="111"/>
    </row>
    <row r="65" spans="1:10">
      <c r="A65" s="42">
        <v>2</v>
      </c>
      <c r="B65" s="121" t="s">
        <v>61</v>
      </c>
      <c r="C65" s="121"/>
      <c r="D65" s="121"/>
      <c r="E65" s="121"/>
      <c r="F65" s="121"/>
      <c r="G65" s="121"/>
      <c r="H65" s="111"/>
      <c r="I65" s="111"/>
      <c r="J65" s="111"/>
    </row>
    <row r="66" spans="1:10">
      <c r="A66" s="42">
        <v>3</v>
      </c>
      <c r="B66" s="118" t="s">
        <v>62</v>
      </c>
      <c r="C66" s="118"/>
      <c r="D66" s="118"/>
      <c r="E66" s="118"/>
      <c r="F66" s="118"/>
      <c r="G66" s="118"/>
      <c r="H66" s="111"/>
      <c r="I66" s="111"/>
      <c r="J66" s="111"/>
    </row>
    <row r="67" spans="1:10">
      <c r="A67" s="42">
        <v>4</v>
      </c>
      <c r="B67" s="118" t="s">
        <v>63</v>
      </c>
      <c r="C67" s="118"/>
      <c r="D67" s="118"/>
      <c r="E67" s="118"/>
      <c r="F67" s="118"/>
      <c r="G67" s="118"/>
      <c r="H67" s="111"/>
      <c r="I67" s="111"/>
      <c r="J67" s="111"/>
    </row>
    <row r="68" spans="1:10">
      <c r="A68" s="42">
        <v>5</v>
      </c>
      <c r="B68" s="118" t="s">
        <v>64</v>
      </c>
      <c r="C68" s="118"/>
      <c r="D68" s="118"/>
      <c r="E68" s="118"/>
      <c r="F68" s="118"/>
      <c r="G68" s="118"/>
      <c r="H68" s="118"/>
      <c r="I68" s="118"/>
      <c r="J68" s="118"/>
    </row>
    <row r="69" spans="1:10">
      <c r="A69" s="42">
        <v>6</v>
      </c>
      <c r="B69" s="118" t="s">
        <v>65</v>
      </c>
      <c r="C69" s="118"/>
      <c r="D69" s="118"/>
      <c r="E69" s="118"/>
      <c r="F69" s="118"/>
      <c r="G69" s="118"/>
      <c r="H69" s="118"/>
      <c r="I69" s="118"/>
      <c r="J69" s="118"/>
    </row>
    <row r="70" spans="1:10">
      <c r="A70" s="42">
        <v>7</v>
      </c>
      <c r="B70" s="118" t="s">
        <v>66</v>
      </c>
      <c r="C70" s="118"/>
      <c r="D70" s="118"/>
      <c r="E70" s="118"/>
      <c r="F70" s="118"/>
      <c r="G70" s="118"/>
      <c r="H70" s="118"/>
      <c r="I70" s="118"/>
      <c r="J70" s="118"/>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2022-10-26T10:16:45Z</cp:lastPrinted>
  <dcterms:created xsi:type="dcterms:W3CDTF">2009-06-25T08:48:36Z</dcterms:created>
  <dcterms:modified xsi:type="dcterms:W3CDTF">2022-10-26T10:16:53Z</dcterms:modified>
</cp:coreProperties>
</file>