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Q8" i="1"/>
  <c r="M8"/>
  <c r="L8"/>
  <c r="Q7"/>
  <c r="O7"/>
  <c r="N7"/>
  <c r="M7"/>
  <c r="L7"/>
  <c r="Q6"/>
  <c r="M6"/>
  <c r="L6"/>
</calcChain>
</file>

<file path=xl/sharedStrings.xml><?xml version="1.0" encoding="utf-8"?>
<sst xmlns="http://schemas.openxmlformats.org/spreadsheetml/2006/main" count="33" uniqueCount="30">
  <si>
    <t>Territoria-Mutuelle - PGM</t>
  </si>
  <si>
    <t>Structure des fichiers retour de précomptes</t>
  </si>
  <si>
    <t>mois-année</t>
  </si>
  <si>
    <t>contrat</t>
  </si>
  <si>
    <t>matricule</t>
  </si>
  <si>
    <t>civilité</t>
  </si>
  <si>
    <t>nom</t>
  </si>
  <si>
    <t>prénom</t>
  </si>
  <si>
    <t>date nais.</t>
  </si>
  <si>
    <t>n°SS</t>
  </si>
  <si>
    <t>traitement (TB + NBI)</t>
  </si>
  <si>
    <t>primes (IFSE + CSG)</t>
  </si>
  <si>
    <t>Montant de cotisations maintien traitement de base</t>
  </si>
  <si>
    <t>Montant de cotisations maintien  régime indemnitaire</t>
  </si>
  <si>
    <t>Montant de cotisations Garantie Invalidité</t>
  </si>
  <si>
    <t>Montant de cotisations Garantie Perte de Retraite</t>
  </si>
  <si>
    <t>Montant de cotisations Garantie Décès</t>
  </si>
  <si>
    <t>Total Montant des cotisations précomptées</t>
  </si>
  <si>
    <t>C-PREVCOL-02724</t>
  </si>
  <si>
    <t>Mme</t>
  </si>
  <si>
    <t>CROIZARD</t>
  </si>
  <si>
    <t>Céline</t>
  </si>
  <si>
    <t>2810716015087</t>
  </si>
  <si>
    <t>M.</t>
  </si>
  <si>
    <t>CHAILLOUX</t>
  </si>
  <si>
    <t>Sébastien</t>
  </si>
  <si>
    <t>1850116374041</t>
  </si>
  <si>
    <t>MARCU</t>
  </si>
  <si>
    <t>Romain</t>
  </si>
  <si>
    <t>1880316374018</t>
  </si>
</sst>
</file>

<file path=xl/styles.xml><?xml version="1.0" encoding="utf-8"?>
<styleSheet xmlns="http://schemas.openxmlformats.org/spreadsheetml/2006/main">
  <numFmts count="2">
    <numFmt numFmtId="164" formatCode="mm\-yy"/>
    <numFmt numFmtId="165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/>
    <xf numFmtId="14" fontId="0" fillId="0" borderId="5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65" fontId="0" fillId="2" borderId="6" xfId="0" applyNumberFormat="1" applyFill="1" applyBorder="1"/>
    <xf numFmtId="165" fontId="0" fillId="0" borderId="0" xfId="0" applyNumberForma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3</xdr:col>
      <xdr:colOff>209550</xdr:colOff>
      <xdr:row>3</xdr:row>
      <xdr:rowOff>1240255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666874" cy="1754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10"/>
  <sheetViews>
    <sheetView tabSelected="1" workbookViewId="0">
      <selection activeCell="E4" sqref="E4"/>
    </sheetView>
  </sheetViews>
  <sheetFormatPr baseColWidth="10" defaultRowHeight="15"/>
  <cols>
    <col min="1" max="1" width="1.85546875" customWidth="1"/>
    <col min="2" max="2" width="11.5703125" style="23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4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2" customFormat="1" ht="18.7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8" s="4" customFormat="1" ht="15.7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8" s="6" customFormat="1" ht="12.7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8" s="8" customFormat="1" ht="107.25" customHeight="1">
      <c r="B4" s="7"/>
      <c r="I4" s="9"/>
    </row>
    <row r="5" spans="2:18" s="15" customFormat="1" ht="75">
      <c r="B5" s="10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3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14" t="s">
        <v>17</v>
      </c>
    </row>
    <row r="6" spans="2:18">
      <c r="B6" s="16">
        <v>45323</v>
      </c>
      <c r="C6" s="17" t="s">
        <v>18</v>
      </c>
      <c r="D6" s="17">
        <v>74</v>
      </c>
      <c r="E6" s="17" t="s">
        <v>19</v>
      </c>
      <c r="F6" s="17" t="s">
        <v>20</v>
      </c>
      <c r="G6" s="17" t="s">
        <v>21</v>
      </c>
      <c r="H6" s="18">
        <v>29780</v>
      </c>
      <c r="I6" s="19" t="s">
        <v>22</v>
      </c>
      <c r="J6" s="20">
        <v>1978.95</v>
      </c>
      <c r="K6" s="20">
        <v>176.14</v>
      </c>
      <c r="L6" s="20">
        <f>(J6+K6)*0.0057</f>
        <v>12.284013000000002</v>
      </c>
      <c r="M6" s="20">
        <f>(K6+J6)*0.0007</f>
        <v>1.5085630000000001</v>
      </c>
      <c r="N6" s="20">
        <v>0</v>
      </c>
      <c r="O6" s="20">
        <v>0</v>
      </c>
      <c r="P6" s="20">
        <v>0</v>
      </c>
      <c r="Q6" s="20">
        <f>(J6+K6)*0.0064</f>
        <v>13.792576000000002</v>
      </c>
      <c r="R6" s="21"/>
    </row>
    <row r="7" spans="2:18">
      <c r="B7" s="16">
        <v>45323</v>
      </c>
      <c r="C7" s="17" t="s">
        <v>18</v>
      </c>
      <c r="D7" s="17">
        <v>46</v>
      </c>
      <c r="E7" s="17" t="s">
        <v>23</v>
      </c>
      <c r="F7" s="17" t="s">
        <v>24</v>
      </c>
      <c r="G7" s="17" t="s">
        <v>25</v>
      </c>
      <c r="H7" s="18">
        <v>31061</v>
      </c>
      <c r="I7" s="19" t="s">
        <v>26</v>
      </c>
      <c r="J7" s="20">
        <v>1944.49</v>
      </c>
      <c r="K7" s="20">
        <v>340.42</v>
      </c>
      <c r="L7" s="20">
        <f>(J7+K7)*0.0057</f>
        <v>13.023987</v>
      </c>
      <c r="M7" s="20">
        <f>(K7+J7)*0.0007</f>
        <v>1.5994369999999998</v>
      </c>
      <c r="N7" s="20">
        <f>0.0089*(J7+K7)</f>
        <v>20.335698999999998</v>
      </c>
      <c r="O7" s="20">
        <f>(J7+K7)*0.0051</f>
        <v>11.653041</v>
      </c>
      <c r="P7" s="20">
        <v>0</v>
      </c>
      <c r="Q7" s="20">
        <f>(J7+K7)*0.0204</f>
        <v>46.612164</v>
      </c>
      <c r="R7" s="21"/>
    </row>
    <row r="8" spans="2:18">
      <c r="B8" s="16">
        <v>45323</v>
      </c>
      <c r="C8" s="17" t="s">
        <v>18</v>
      </c>
      <c r="D8" s="17">
        <v>89</v>
      </c>
      <c r="E8" s="17" t="s">
        <v>23</v>
      </c>
      <c r="F8" s="17" t="s">
        <v>27</v>
      </c>
      <c r="G8" s="17" t="s">
        <v>28</v>
      </c>
      <c r="H8" s="18">
        <v>32204</v>
      </c>
      <c r="I8" s="19" t="s">
        <v>29</v>
      </c>
      <c r="J8" s="20">
        <v>1801.73</v>
      </c>
      <c r="K8" s="20">
        <v>150</v>
      </c>
      <c r="L8" s="20">
        <f>(J8+K8)*0.0057</f>
        <v>11.124861000000001</v>
      </c>
      <c r="M8" s="20">
        <f>(K8+J8)*0.0007</f>
        <v>1.3662110000000001</v>
      </c>
      <c r="N8" s="20">
        <v>0</v>
      </c>
      <c r="O8" s="20">
        <v>0</v>
      </c>
      <c r="P8" s="20">
        <v>0</v>
      </c>
      <c r="Q8" s="20">
        <f>(J8+K8)*0.0064</f>
        <v>12.491072000000001</v>
      </c>
    </row>
    <row r="9" spans="2:18">
      <c r="B9" s="16"/>
      <c r="C9" s="17"/>
      <c r="D9" s="17"/>
      <c r="E9" s="17"/>
      <c r="F9" s="17"/>
      <c r="G9" s="17"/>
      <c r="H9" s="22"/>
      <c r="I9" s="19"/>
      <c r="J9" s="20"/>
      <c r="K9" s="20"/>
      <c r="L9" s="20"/>
      <c r="M9" s="20"/>
      <c r="N9" s="20"/>
      <c r="O9" s="20"/>
      <c r="P9" s="20"/>
      <c r="Q9" s="20"/>
    </row>
    <row r="10" spans="2:18">
      <c r="Q10" s="21"/>
    </row>
  </sheetData>
  <mergeCells count="3">
    <mergeCell ref="B1:Q1"/>
    <mergeCell ref="B2:Q2"/>
    <mergeCell ref="B3:Q3"/>
  </mergeCells>
  <pageMargins left="0.7" right="0.7" top="0.75" bottom="0.75" header="0.3" footer="0.3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2024-02-08T15:46:45Z</cp:lastPrinted>
  <dcterms:created xsi:type="dcterms:W3CDTF">2024-02-08T15:46:02Z</dcterms:created>
  <dcterms:modified xsi:type="dcterms:W3CDTF">2024-02-08T15:46:57Z</dcterms:modified>
</cp:coreProperties>
</file>