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activeTab="1"/>
  </bookViews>
  <sheets>
    <sheet name="Tableau annualisé" sheetId="2" r:id="rId1"/>
    <sheet name="Feuille de calcul année en cour" sheetId="1" r:id="rId2"/>
    <sheet name="Feuille de calcul année de réf" sheetId="4" r:id="rId3"/>
    <sheet name="Planning temps" sheetId="3" r:id="rId4"/>
  </sheets>
  <calcPr calcId="124519"/>
</workbook>
</file>

<file path=xl/calcChain.xml><?xml version="1.0" encoding="utf-8"?>
<calcChain xmlns="http://schemas.openxmlformats.org/spreadsheetml/2006/main">
  <c r="AG11" i="2"/>
  <c r="AG13"/>
  <c r="AG14"/>
  <c r="AG16"/>
  <c r="AG17"/>
  <c r="AG19"/>
  <c r="AG20"/>
  <c r="AG22"/>
  <c r="AG23"/>
  <c r="AG25"/>
  <c r="AG26"/>
  <c r="AG28"/>
  <c r="AG29"/>
  <c r="AG31"/>
  <c r="AG32"/>
  <c r="AG34"/>
  <c r="AG35"/>
  <c r="AG37"/>
  <c r="AG38"/>
  <c r="AG40"/>
  <c r="AG41"/>
  <c r="AG43"/>
  <c r="AG10"/>
  <c r="AG44" l="1"/>
  <c r="I48" s="1"/>
  <c r="H22" i="1" l="1"/>
  <c r="P16" s="1"/>
  <c r="M17"/>
  <c r="M16" s="1"/>
  <c r="P15"/>
  <c r="M20" l="1"/>
  <c r="H23"/>
  <c r="H24" s="1"/>
  <c r="M15"/>
  <c r="M19" s="1"/>
  <c r="P17"/>
  <c r="P19" s="1"/>
  <c r="F20" l="1"/>
  <c r="E33" s="1"/>
  <c r="J35" s="1"/>
  <c r="F29"/>
  <c r="B27"/>
  <c r="F27" s="1"/>
  <c r="B33" s="1"/>
  <c r="H35" s="1"/>
  <c r="H33" l="1"/>
  <c r="B40" s="1"/>
  <c r="G40" s="1"/>
  <c r="G42" l="1"/>
  <c r="B48"/>
  <c r="N39"/>
  <c r="N40" s="1"/>
  <c r="E48" l="1"/>
  <c r="G48"/>
</calcChain>
</file>

<file path=xl/sharedStrings.xml><?xml version="1.0" encoding="utf-8"?>
<sst xmlns="http://schemas.openxmlformats.org/spreadsheetml/2006/main" count="198" uniqueCount="131">
  <si>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</si>
  <si>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</si>
  <si>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</si>
  <si>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</si>
  <si>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</si>
  <si>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</si>
  <si>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</si>
  <si>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</si>
  <si>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</si>
  <si>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</si>
  <si>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</si>
  <si>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</si>
  <si>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</si>
  <si>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</si>
  <si>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</si>
  <si>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</si>
  <si>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</si>
  <si>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</si>
  <si>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</si>
  <si>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</si>
  <si>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</si>
  <si>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</si>
  <si>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</si>
  <si>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</si>
  <si>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</si>
  <si>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</si>
  <si>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</si>
  <si>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</si>
  <si>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</si>
  <si>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</si>
  <si>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</si>
  <si>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</si>
  <si>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</si>
  <si>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</si>
  <si>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</si>
  <si>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</si>
  <si>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</si>
  <si>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</si>
  <si>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</si>
  <si>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</si>
  <si>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</si>
  <si>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</si>
  <si>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</si>
  <si>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</si>
  <si>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</si>
  <si>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</si>
  <si>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</si>
  <si>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</si>
  <si>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</si>
  <si>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NOM DE LA COLLECTIVITE :</t>
  </si>
  <si>
    <t>DATE DE DEBUT DU CONTRAT :</t>
  </si>
  <si>
    <t>NOM ET PRENOM DE L'AGENT:</t>
  </si>
  <si>
    <t>DATE DE FIN DU CONTRAT :</t>
  </si>
  <si>
    <t>h</t>
  </si>
  <si>
    <t>jour de rentrée des enseignants si vous ne l'avez pas déjà prise en compte dans le calcul d'heures de l'année scolaire 2018/2019</t>
  </si>
  <si>
    <t>SEPTEMBRE</t>
  </si>
  <si>
    <t>OCTOBRE</t>
  </si>
  <si>
    <t>NOVEMBRE</t>
  </si>
  <si>
    <t>DECEMBRE</t>
  </si>
  <si>
    <t>JANVIER</t>
  </si>
  <si>
    <t>vacances scolaires</t>
  </si>
  <si>
    <t>MARS</t>
  </si>
  <si>
    <t>AVRIL</t>
  </si>
  <si>
    <t>MAI</t>
  </si>
  <si>
    <t>JUIN</t>
  </si>
  <si>
    <t>JUILLET</t>
  </si>
  <si>
    <t>Nombre d'heures de travail effectuées sur la période :</t>
  </si>
  <si>
    <t>AUSSAC-VADALLE</t>
  </si>
  <si>
    <t>RENAUD CHRISTELLE</t>
  </si>
  <si>
    <t>CHRISTELLE</t>
  </si>
  <si>
    <t>HORAIRE JOUR</t>
  </si>
  <si>
    <t>TEMPS</t>
  </si>
  <si>
    <t>POSTE TRAVAIL</t>
  </si>
  <si>
    <t>8h-12h</t>
  </si>
  <si>
    <t>4h</t>
  </si>
  <si>
    <t>cuisine</t>
  </si>
  <si>
    <t>12h-12h15</t>
  </si>
  <si>
    <t>15'</t>
  </si>
  <si>
    <t>pause</t>
  </si>
  <si>
    <t>12h15-15h30</t>
  </si>
  <si>
    <t>3H15</t>
  </si>
  <si>
    <t>Réfectoire/nettoyage</t>
  </si>
  <si>
    <t>15h30-16h15</t>
  </si>
  <si>
    <t>45'</t>
  </si>
  <si>
    <t xml:space="preserve">libre </t>
  </si>
  <si>
    <t>garderie</t>
  </si>
  <si>
    <t>total cantine</t>
  </si>
  <si>
    <t>total semaine 4j</t>
  </si>
  <si>
    <t xml:space="preserve">Grand ménage </t>
  </si>
  <si>
    <t>25h</t>
  </si>
  <si>
    <t>Commission menus</t>
  </si>
  <si>
    <t>5h</t>
  </si>
  <si>
    <t>Sortie poubelle ?</t>
  </si>
  <si>
    <t>2h30</t>
  </si>
  <si>
    <t>Pré-rentrée (livraison du jeudi)</t>
  </si>
  <si>
    <t>16h</t>
  </si>
  <si>
    <t>48h30</t>
  </si>
  <si>
    <t>soit</t>
  </si>
  <si>
    <t>dispaché s/ 37 semaines</t>
  </si>
  <si>
    <t>Heures sur 37 semaines</t>
  </si>
  <si>
    <t xml:space="preserve">Total </t>
  </si>
  <si>
    <t xml:space="preserve">  1h31</t>
  </si>
  <si>
    <t>16h15-16h50</t>
  </si>
  <si>
    <t>35'</t>
  </si>
  <si>
    <t>7h50'</t>
  </si>
  <si>
    <t>31h20</t>
  </si>
  <si>
    <t>32h51</t>
  </si>
  <si>
    <t>8h13 minutes</t>
  </si>
  <si>
    <t>soit heures journalières</t>
  </si>
  <si>
    <t>Les heures doivent être mentionnées en centièmes</t>
  </si>
  <si>
    <t>Nbre d'heures travaillés</t>
  </si>
  <si>
    <t>FÉVRIER</t>
  </si>
  <si>
    <t>AOÛT</t>
  </si>
  <si>
    <t>fériés</t>
  </si>
  <si>
    <t>rentrée des élèves le 02 septembre 2021</t>
  </si>
  <si>
    <t>week-ends</t>
  </si>
  <si>
    <t>NB : Ce tableau n'inclut pas la pré-rentrée du personnel enseignant</t>
  </si>
  <si>
    <t>=</t>
  </si>
  <si>
    <t>140 jours pleins au total</t>
  </si>
  <si>
    <t>et 36 mercredis</t>
  </si>
  <si>
    <t>Heures</t>
  </si>
  <si>
    <r>
      <t>ANNEE SCOLAIRE 2021-2022
(</t>
    </r>
    <r>
      <rPr>
        <b/>
        <sz val="10"/>
        <rFont val="Verdana"/>
        <family val="2"/>
      </rPr>
      <t xml:space="preserve">Aucun texte réglementaire ne prévoit le calcul de l’annualisation du temps
 de travail des agents tant à temps complet qu’à temps non complet.)
</t>
    </r>
  </si>
  <si>
    <t>mercredi 01 septembre 2021</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</si>
  <si>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10"/>
        <rFont val="Arial"/>
        <family val="2"/>
      </rPr>
      <t>ATTENTION : seuls les jours réellement travaillés dans la période du contrat de travail doivent être indiqués.</t>
    </r>
  </si>
  <si>
    <t>Année de référence</t>
  </si>
  <si>
    <t>2020/2021</t>
  </si>
  <si>
    <t>Un agent à temps complet :
-&gt; doit effectuer 1 600 heures de travail dans l'année + 7 heures pour la journée de solidarité
-&gt; est payé 1 820 heures par an (35Heures x52 semaines)
-&gt; est payé 151,67 heures par mois
-&gt; est payé 35 heures par semaine</t>
  </si>
  <si>
    <t>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</si>
  <si>
    <t>Date de début :</t>
  </si>
  <si>
    <t>Date de fin :</t>
  </si>
  <si>
    <t>Calcul de la durée :</t>
  </si>
</sst>
</file>

<file path=xl/styles.xml><?xml version="1.0" encoding="utf-8"?>
<styleSheet xmlns="http://schemas.openxmlformats.org/spreadsheetml/2006/main">
  <fonts count="49">
    <font>
      <sz val="11"/>
      <color theme="1"/>
      <name val="Calibri"/>
      <family val="2"/>
      <scheme val="minor"/>
    </font>
    <font>
      <b/>
      <sz val="11"/>
      <color theme="1"/>
      <name val="Calibri"/>
      <family val="2"/>
      <scheme val="minor"/>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name val="Arial"/>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0"/>
      <name val="Arial"/>
      <family val="2"/>
    </font>
    <font>
      <b/>
      <sz val="14"/>
      <name val="Verdana"/>
      <family val="2"/>
    </font>
    <font>
      <b/>
      <sz val="10"/>
      <color rgb="FFCC0099"/>
      <name val="Arial"/>
      <family val="2"/>
    </font>
    <font>
      <sz val="8"/>
      <name val="Arial"/>
      <family val="2"/>
    </font>
    <font>
      <i/>
      <sz val="10"/>
      <name val="Arial"/>
      <family val="2"/>
    </font>
    <font>
      <sz val="7"/>
      <name val="Arial"/>
      <family val="2"/>
    </font>
    <font>
      <sz val="10"/>
      <color rgb="FFFF0000"/>
      <name val="Arial"/>
      <family val="2"/>
    </font>
    <font>
      <u/>
      <sz val="8"/>
      <color theme="10"/>
      <name val="Arial"/>
      <family val="2"/>
    </font>
    <font>
      <sz val="10"/>
      <color indexed="10"/>
      <name val="Arial"/>
      <family val="2"/>
    </font>
    <font>
      <sz val="16"/>
      <name val="Arial"/>
    </font>
    <font>
      <i/>
      <sz val="16"/>
      <name val="Arial"/>
    </font>
    <font>
      <sz val="16"/>
      <name val="Arial"/>
      <family val="2"/>
    </font>
    <font>
      <b/>
      <sz val="16"/>
      <color theme="1"/>
      <name val="Calibri"/>
      <family val="2"/>
      <scheme val="minor"/>
    </font>
    <font>
      <b/>
      <sz val="10"/>
      <color rgb="FFFF0000"/>
      <name val="Arial"/>
      <family val="2"/>
    </font>
    <font>
      <sz val="9"/>
      <name val="Arial"/>
      <family val="2"/>
    </font>
    <font>
      <sz val="8"/>
      <color indexed="23"/>
      <name val="Arial"/>
      <family val="2"/>
    </font>
    <font>
      <b/>
      <sz val="11"/>
      <name val="Arial"/>
      <family val="2"/>
    </font>
    <font>
      <sz val="9"/>
      <color theme="1"/>
      <name val="Arial"/>
      <family val="2"/>
    </font>
    <font>
      <b/>
      <u/>
      <sz val="10"/>
      <name val="Arial"/>
      <family val="2"/>
    </font>
    <font>
      <b/>
      <sz val="10"/>
      <color indexed="55"/>
      <name val="Arial"/>
      <family val="2"/>
    </font>
    <font>
      <sz val="10"/>
      <color indexed="55"/>
      <name val="Arial"/>
      <family val="2"/>
    </font>
    <font>
      <b/>
      <i/>
      <sz val="10"/>
      <color indexed="55"/>
      <name val="Arial"/>
      <family val="2"/>
    </font>
    <font>
      <i/>
      <sz val="10"/>
      <color indexed="55"/>
      <name val="Arial"/>
      <family val="2"/>
    </font>
    <font>
      <sz val="10"/>
      <color indexed="22"/>
      <name val="Verdana"/>
      <family val="2"/>
    </font>
    <font>
      <sz val="10"/>
      <color indexed="9"/>
      <name val="Verdana"/>
      <family val="2"/>
    </font>
    <font>
      <sz val="10"/>
      <color indexed="10"/>
      <name val="Verdana"/>
      <family val="2"/>
    </font>
    <font>
      <i/>
      <sz val="10"/>
      <color indexed="30"/>
      <name val="Verdana"/>
      <family val="2"/>
    </font>
    <font>
      <sz val="10"/>
      <color indexed="30"/>
      <name val="Verdana"/>
      <family val="2"/>
    </font>
    <font>
      <b/>
      <sz val="10"/>
      <color indexed="10"/>
      <name val="Verdana"/>
      <family val="2"/>
    </font>
  </fonts>
  <fills count="1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indexed="13"/>
        <bgColor indexed="64"/>
      </patternFill>
    </fill>
    <fill>
      <patternFill patternType="solid">
        <fgColor theme="1"/>
        <bgColor indexed="64"/>
      </patternFill>
    </fill>
    <fill>
      <patternFill patternType="solid">
        <fgColor rgb="FFCCFFFF"/>
        <bgColor indexed="64"/>
      </patternFill>
    </fill>
    <fill>
      <patternFill patternType="solid">
        <fgColor indexed="46"/>
        <bgColor indexed="64"/>
      </patternFill>
    </fill>
    <fill>
      <patternFill patternType="solid">
        <fgColor indexed="22"/>
        <bgColor indexed="64"/>
      </patternFill>
    </fill>
    <fill>
      <patternFill patternType="solid">
        <fgColor indexed="51"/>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alignment vertical="top"/>
      <protection locked="0"/>
    </xf>
  </cellStyleXfs>
  <cellXfs count="263">
    <xf numFmtId="0" fontId="0" fillId="0" borderId="0" xfId="0"/>
    <xf numFmtId="0" fontId="2" fillId="0" borderId="0" xfId="0" applyFont="1" applyAlignment="1">
      <alignment horizontal="left"/>
    </xf>
    <xf numFmtId="0" fontId="0" fillId="0" borderId="0" xfId="0" applyBorder="1"/>
    <xf numFmtId="0" fontId="5" fillId="0" borderId="0" xfId="0" applyFont="1" applyAlignment="1">
      <alignment horizontal="center" vertical="center" wrapText="1"/>
    </xf>
    <xf numFmtId="0" fontId="6" fillId="0" borderId="0" xfId="0" applyFont="1" applyFill="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Border="1" applyAlignment="1">
      <alignment horizontal="center"/>
    </xf>
    <xf numFmtId="0" fontId="10" fillId="0" borderId="0" xfId="0" applyFont="1" applyFill="1" applyBorder="1" applyAlignment="1">
      <alignment horizontal="left" vertical="center" wrapText="1"/>
    </xf>
    <xf numFmtId="0" fontId="10" fillId="0" borderId="0" xfId="0" applyFont="1" applyBorder="1" applyAlignment="1">
      <alignment horizontal="left"/>
    </xf>
    <xf numFmtId="0" fontId="10" fillId="0" borderId="0" xfId="0" applyFont="1"/>
    <xf numFmtId="0" fontId="2" fillId="0" borderId="0" xfId="0" applyFont="1" applyAlignment="1"/>
    <xf numFmtId="0" fontId="10" fillId="0" borderId="0" xfId="0" applyFont="1" applyFill="1" applyBorder="1" applyAlignment="1">
      <alignment horizontal="center" vertical="center" wrapText="1"/>
    </xf>
    <xf numFmtId="0" fontId="10" fillId="0" borderId="0" xfId="0" applyFont="1" applyBorder="1" applyAlignment="1">
      <alignment horizontal="center"/>
    </xf>
    <xf numFmtId="0" fontId="12" fillId="0" borderId="0" xfId="0" applyFont="1" applyFill="1" applyAlignment="1">
      <alignment horizontal="center"/>
    </xf>
    <xf numFmtId="1" fontId="12" fillId="0" borderId="0" xfId="0" applyNumberFormat="1" applyFont="1" applyFill="1" applyBorder="1" applyAlignment="1">
      <alignment horizontal="center"/>
    </xf>
    <xf numFmtId="0" fontId="10" fillId="0" borderId="0" xfId="0" applyFont="1" applyAlignment="1">
      <alignment horizontal="left"/>
    </xf>
    <xf numFmtId="14" fontId="10" fillId="0" borderId="0" xfId="0" applyNumberFormat="1" applyFont="1" applyFill="1" applyBorder="1" applyAlignment="1"/>
    <xf numFmtId="14" fontId="10" fillId="0" borderId="0" xfId="0" applyNumberFormat="1" applyFont="1"/>
    <xf numFmtId="0" fontId="13" fillId="0" borderId="0" xfId="0" applyFont="1" applyAlignment="1">
      <alignment horizontal="left"/>
    </xf>
    <xf numFmtId="0" fontId="7" fillId="0" borderId="0" xfId="0" applyFont="1" applyFill="1" applyAlignment="1">
      <alignment horizontal="center"/>
    </xf>
    <xf numFmtId="14" fontId="10" fillId="0" borderId="0" xfId="0" applyNumberFormat="1" applyFont="1" applyBorder="1" applyAlignment="1">
      <alignment horizontal="center"/>
    </xf>
    <xf numFmtId="2" fontId="14" fillId="0" borderId="0" xfId="0" applyNumberFormat="1" applyFont="1" applyBorder="1" applyAlignment="1">
      <alignment horizontal="center"/>
    </xf>
    <xf numFmtId="2" fontId="10" fillId="0" borderId="0" xfId="0" applyNumberFormat="1" applyFont="1"/>
    <xf numFmtId="2" fontId="10" fillId="3" borderId="0" xfId="0" applyNumberFormat="1" applyFont="1" applyFill="1" applyAlignment="1">
      <alignment horizontal="center"/>
    </xf>
    <xf numFmtId="2" fontId="10" fillId="0" borderId="0" xfId="0" applyNumberFormat="1" applyFont="1" applyFill="1" applyAlignment="1">
      <alignment horizontal="center"/>
    </xf>
    <xf numFmtId="0" fontId="10" fillId="0" borderId="0" xfId="0" applyFont="1" applyFill="1"/>
    <xf numFmtId="0" fontId="10" fillId="0" borderId="0" xfId="0" applyFont="1" applyFill="1" applyAlignment="1">
      <alignment horizontal="left"/>
    </xf>
    <xf numFmtId="2" fontId="10" fillId="4" borderId="0" xfId="0" applyNumberFormat="1" applyFont="1" applyFill="1" applyAlignment="1">
      <alignment horizontal="center"/>
    </xf>
    <xf numFmtId="0" fontId="15" fillId="0" borderId="0" xfId="0" applyFont="1"/>
    <xf numFmtId="3" fontId="10" fillId="0" borderId="0" xfId="0" applyNumberFormat="1" applyFont="1" applyAlignment="1">
      <alignment horizontal="center"/>
    </xf>
    <xf numFmtId="4" fontId="10" fillId="3" borderId="0" xfId="0" applyNumberFormat="1" applyFont="1" applyFill="1" applyAlignment="1">
      <alignment horizontal="center"/>
    </xf>
    <xf numFmtId="4" fontId="10" fillId="3" borderId="0" xfId="0" applyNumberFormat="1" applyFont="1" applyFill="1" applyBorder="1" applyAlignment="1">
      <alignment horizontal="center"/>
    </xf>
    <xf numFmtId="0" fontId="10" fillId="0" borderId="0" xfId="0" applyFont="1" applyAlignment="1"/>
    <xf numFmtId="4" fontId="10" fillId="0" borderId="0" xfId="0" applyNumberFormat="1" applyFont="1" applyFill="1" applyAlignment="1">
      <alignment horizontal="center"/>
    </xf>
    <xf numFmtId="0" fontId="10" fillId="0" borderId="0" xfId="0" applyFont="1" applyFill="1" applyAlignment="1">
      <alignment horizontal="center"/>
    </xf>
    <xf numFmtId="4" fontId="16" fillId="0" borderId="0" xfId="0" applyNumberFormat="1" applyFont="1" applyFill="1" applyAlignment="1">
      <alignment horizontal="center"/>
    </xf>
    <xf numFmtId="0" fontId="17" fillId="0" borderId="0" xfId="0" applyFont="1" applyFill="1"/>
    <xf numFmtId="4" fontId="17" fillId="0" borderId="0" xfId="0" applyNumberFormat="1" applyFont="1" applyFill="1" applyAlignment="1">
      <alignment horizontal="center"/>
    </xf>
    <xf numFmtId="0" fontId="17" fillId="0" borderId="0" xfId="0" applyFont="1" applyFill="1" applyAlignment="1">
      <alignment horizontal="right"/>
    </xf>
    <xf numFmtId="4" fontId="17" fillId="0" borderId="0" xfId="0" applyNumberFormat="1" applyFont="1" applyFill="1" applyAlignment="1">
      <alignment horizontal="right"/>
    </xf>
    <xf numFmtId="0" fontId="17" fillId="0" borderId="0" xfId="0" applyFont="1" applyFill="1" applyAlignment="1">
      <alignment horizontal="left"/>
    </xf>
    <xf numFmtId="0" fontId="11" fillId="0" borderId="0" xfId="0" applyFont="1" applyAlignment="1">
      <alignment horizontal="center"/>
    </xf>
    <xf numFmtId="2" fontId="10" fillId="3" borderId="0" xfId="0" applyNumberFormat="1" applyFont="1" applyFill="1" applyBorder="1" applyAlignment="1">
      <alignment horizontal="center"/>
    </xf>
    <xf numFmtId="0" fontId="10" fillId="0" borderId="0" xfId="0" applyFont="1" applyAlignment="1">
      <alignment horizontal="center"/>
    </xf>
    <xf numFmtId="4" fontId="18" fillId="0" borderId="0" xfId="0" applyNumberFormat="1" applyFont="1" applyFill="1" applyAlignment="1">
      <alignment horizontal="center"/>
    </xf>
    <xf numFmtId="2" fontId="17" fillId="0" borderId="0" xfId="0" applyNumberFormat="1" applyFont="1" applyFill="1" applyBorder="1" applyAlignment="1">
      <alignment horizontal="left"/>
    </xf>
    <xf numFmtId="2" fontId="10" fillId="0" borderId="0" xfId="0" applyNumberFormat="1" applyFont="1" applyAlignment="1">
      <alignment horizontal="center"/>
    </xf>
    <xf numFmtId="0" fontId="12" fillId="0" borderId="0" xfId="0" applyFont="1" applyAlignment="1">
      <alignment horizontal="center"/>
    </xf>
    <xf numFmtId="1" fontId="7" fillId="0" borderId="0" xfId="0" applyNumberFormat="1" applyFont="1" applyAlignment="1">
      <alignment horizontal="center"/>
    </xf>
    <xf numFmtId="0" fontId="10" fillId="0" borderId="0" xfId="0" applyFont="1" applyBorder="1" applyAlignment="1"/>
    <xf numFmtId="1" fontId="19" fillId="0" borderId="0" xfId="0" applyNumberFormat="1" applyFont="1" applyFill="1" applyAlignment="1">
      <alignment horizontal="right"/>
    </xf>
    <xf numFmtId="0" fontId="19" fillId="0" borderId="0" xfId="0" applyFont="1" applyFill="1" applyAlignment="1">
      <alignment horizontal="center"/>
    </xf>
    <xf numFmtId="0" fontId="19" fillId="0" borderId="0" xfId="0" applyFont="1" applyFill="1" applyAlignment="1"/>
    <xf numFmtId="0" fontId="11" fillId="0" borderId="0" xfId="0" applyFont="1" applyAlignment="1">
      <alignment horizontal="left"/>
    </xf>
    <xf numFmtId="0" fontId="19" fillId="0" borderId="0" xfId="0" applyFont="1" applyFill="1" applyAlignment="1">
      <alignment horizontal="left"/>
    </xf>
    <xf numFmtId="0" fontId="6" fillId="0" borderId="0" xfId="0" applyFont="1" applyFill="1" applyAlignment="1">
      <alignment horizontal="center"/>
    </xf>
    <xf numFmtId="0" fontId="10" fillId="0" borderId="0" xfId="0" applyFont="1" applyAlignment="1">
      <alignment vertical="center"/>
    </xf>
    <xf numFmtId="2" fontId="10" fillId="0" borderId="0" xfId="0" applyNumberFormat="1" applyFont="1" applyAlignment="1">
      <alignment horizontal="right" vertical="center"/>
    </xf>
    <xf numFmtId="0" fontId="10" fillId="0" borderId="0" xfId="0" applyFont="1" applyAlignment="1">
      <alignment horizontal="left" vertical="center"/>
    </xf>
    <xf numFmtId="1" fontId="19" fillId="3" borderId="9"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Alignment="1">
      <alignment horizontal="center" vertical="center"/>
    </xf>
    <xf numFmtId="0" fontId="10" fillId="0" borderId="2" xfId="0" applyFont="1" applyBorder="1"/>
    <xf numFmtId="0" fontId="10" fillId="0" borderId="3" xfId="0" applyFont="1" applyBorder="1"/>
    <xf numFmtId="0" fontId="20" fillId="0" borderId="0" xfId="0" applyFont="1" applyAlignment="1">
      <alignment horizontal="center" vertical="center"/>
    </xf>
    <xf numFmtId="0" fontId="0" fillId="0" borderId="0" xfId="0" applyAlignment="1">
      <alignment horizontal="left"/>
    </xf>
    <xf numFmtId="0" fontId="20" fillId="0" borderId="0" xfId="0" applyFont="1" applyBorder="1" applyAlignment="1" applyProtection="1">
      <alignment horizontal="left" vertical="center"/>
    </xf>
    <xf numFmtId="0" fontId="15" fillId="0" borderId="0" xfId="0" applyFont="1" applyAlignment="1">
      <alignment horizontal="right"/>
    </xf>
    <xf numFmtId="0" fontId="20" fillId="0" borderId="0" xfId="0" applyFont="1" applyBorder="1" applyAlignment="1">
      <alignment horizontal="right" vertical="center" wrapText="1"/>
    </xf>
    <xf numFmtId="0" fontId="24" fillId="0" borderId="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horizontal="center" vertical="center" wrapText="1"/>
    </xf>
    <xf numFmtId="0" fontId="15" fillId="0" borderId="0" xfId="0" applyFont="1" applyBorder="1" applyAlignment="1"/>
    <xf numFmtId="0" fontId="15" fillId="0" borderId="0" xfId="0" applyFont="1" applyAlignment="1">
      <alignment horizontal="center"/>
    </xf>
    <xf numFmtId="0" fontId="15" fillId="0" borderId="0" xfId="0" applyFont="1" applyAlignment="1">
      <alignment horizontal="left"/>
    </xf>
    <xf numFmtId="2" fontId="22" fillId="0" borderId="18" xfId="0" applyNumberFormat="1" applyFont="1" applyBorder="1" applyAlignment="1">
      <alignment horizontal="center" vertical="center"/>
    </xf>
    <xf numFmtId="0" fontId="22" fillId="0" borderId="19" xfId="0" applyFont="1" applyBorder="1" applyAlignment="1">
      <alignment vertical="center"/>
    </xf>
    <xf numFmtId="0" fontId="24" fillId="0" borderId="0" xfId="0" applyFont="1" applyAlignment="1">
      <alignment wrapText="1"/>
    </xf>
    <xf numFmtId="0" fontId="28" fillId="0" borderId="0" xfId="0" applyFont="1" applyAlignment="1">
      <alignment horizontal="left"/>
    </xf>
    <xf numFmtId="0" fontId="0" fillId="0" borderId="0" xfId="0" applyAlignment="1"/>
    <xf numFmtId="0" fontId="15" fillId="0" borderId="0" xfId="0" applyFont="1" applyAlignment="1"/>
    <xf numFmtId="0" fontId="20" fillId="6" borderId="0" xfId="0" applyFont="1" applyFill="1"/>
    <xf numFmtId="0" fontId="0" fillId="0" borderId="0" xfId="0" applyAlignment="1">
      <alignment vertical="center"/>
    </xf>
    <xf numFmtId="0" fontId="34" fillId="6" borderId="13" xfId="0" applyFont="1" applyFill="1" applyBorder="1" applyAlignment="1">
      <alignment vertical="center"/>
    </xf>
    <xf numFmtId="0" fontId="34" fillId="6" borderId="13" xfId="0" applyFont="1" applyFill="1" applyBorder="1" applyAlignment="1">
      <alignment horizontal="center" vertical="center"/>
    </xf>
    <xf numFmtId="0" fontId="34" fillId="7" borderId="13" xfId="0" applyFont="1" applyFill="1" applyBorder="1" applyAlignment="1">
      <alignment horizontal="center" vertical="center"/>
    </xf>
    <xf numFmtId="0" fontId="35" fillId="8" borderId="13" xfId="0" applyFont="1" applyFill="1" applyBorder="1" applyAlignment="1">
      <alignment horizontal="center" vertical="center"/>
    </xf>
    <xf numFmtId="0" fontId="23" fillId="6" borderId="13" xfId="0" applyFont="1" applyFill="1" applyBorder="1" applyAlignment="1">
      <alignment vertical="center" wrapText="1"/>
    </xf>
    <xf numFmtId="0" fontId="15" fillId="4" borderId="13" xfId="0" applyFont="1" applyFill="1" applyBorder="1" applyAlignment="1">
      <alignment horizontal="center" vertical="center"/>
    </xf>
    <xf numFmtId="0" fontId="15" fillId="7" borderId="13" xfId="0" applyFont="1" applyFill="1" applyBorder="1" applyAlignment="1">
      <alignment horizontal="center" vertical="center"/>
    </xf>
    <xf numFmtId="0" fontId="0" fillId="6" borderId="13" xfId="0" applyFill="1" applyBorder="1" applyAlignment="1">
      <alignment horizontal="center" vertical="center"/>
    </xf>
    <xf numFmtId="0" fontId="23"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34" fillId="0" borderId="13" xfId="0" applyFont="1" applyFill="1" applyBorder="1" applyAlignment="1">
      <alignment horizontal="center" vertical="center"/>
    </xf>
    <xf numFmtId="0" fontId="34" fillId="4" borderId="13" xfId="0" applyFont="1" applyFill="1" applyBorder="1" applyAlignment="1">
      <alignment horizontal="center" vertical="center"/>
    </xf>
    <xf numFmtId="0" fontId="34" fillId="9" borderId="13" xfId="0" applyFont="1" applyFill="1" applyBorder="1" applyAlignment="1">
      <alignment horizontal="center" vertical="center"/>
    </xf>
    <xf numFmtId="0" fontId="0" fillId="7" borderId="13" xfId="0" applyFill="1" applyBorder="1" applyAlignment="1">
      <alignment horizontal="center" vertical="center"/>
    </xf>
    <xf numFmtId="0" fontId="23" fillId="6" borderId="15" xfId="0" applyFont="1" applyFill="1" applyBorder="1" applyAlignment="1">
      <alignment vertical="center" wrapText="1"/>
    </xf>
    <xf numFmtId="0" fontId="23" fillId="6" borderId="16" xfId="0" applyFont="1" applyFill="1" applyBorder="1" applyAlignment="1">
      <alignment vertical="center" wrapText="1"/>
    </xf>
    <xf numFmtId="0" fontId="15" fillId="6" borderId="0" xfId="0" applyFont="1" applyFill="1" applyAlignment="1">
      <alignment horizontal="center"/>
    </xf>
    <xf numFmtId="0" fontId="37" fillId="6" borderId="13" xfId="0" applyFont="1" applyFill="1" applyBorder="1" applyAlignment="1">
      <alignment horizontal="center" vertical="center"/>
    </xf>
    <xf numFmtId="0" fontId="34" fillId="2" borderId="13" xfId="0" applyFont="1" applyFill="1" applyBorder="1" applyAlignment="1">
      <alignment horizontal="center" vertical="center"/>
    </xf>
    <xf numFmtId="0" fontId="23" fillId="6" borderId="0" xfId="0" applyFont="1" applyFill="1" applyBorder="1" applyAlignment="1">
      <alignment vertical="center" wrapText="1"/>
    </xf>
    <xf numFmtId="0" fontId="0" fillId="0" borderId="0" xfId="0" applyFill="1"/>
    <xf numFmtId="0" fontId="34" fillId="0" borderId="0" xfId="0" applyFont="1"/>
    <xf numFmtId="0" fontId="33" fillId="0" borderId="0" xfId="0" applyFont="1"/>
    <xf numFmtId="0" fontId="20" fillId="0" borderId="0" xfId="0" applyFont="1"/>
    <xf numFmtId="0" fontId="20" fillId="9" borderId="0" xfId="0" applyFont="1" applyFill="1" applyAlignment="1">
      <alignment horizontal="center"/>
    </xf>
    <xf numFmtId="0" fontId="26" fillId="0" borderId="0" xfId="0" applyFont="1"/>
    <xf numFmtId="0" fontId="0" fillId="6" borderId="0" xfId="0" applyFill="1"/>
    <xf numFmtId="0" fontId="20" fillId="0" borderId="0" xfId="0" applyFont="1" applyAlignment="1">
      <alignment horizontal="right"/>
    </xf>
    <xf numFmtId="0" fontId="20" fillId="10" borderId="0" xfId="0" applyFont="1" applyFill="1" applyAlignment="1">
      <alignment horizontal="center"/>
    </xf>
    <xf numFmtId="0" fontId="20" fillId="4" borderId="0" xfId="0" applyFont="1" applyFill="1" applyAlignment="1">
      <alignment horizontal="center"/>
    </xf>
    <xf numFmtId="2" fontId="15" fillId="4" borderId="13" xfId="0" applyNumberFormat="1" applyFont="1" applyFill="1" applyBorder="1" applyAlignment="1">
      <alignment horizontal="center" vertical="center"/>
    </xf>
    <xf numFmtId="2" fontId="15" fillId="6" borderId="13" xfId="0" applyNumberFormat="1" applyFont="1" applyFill="1" applyBorder="1" applyAlignment="1">
      <alignment horizontal="center" vertical="center"/>
    </xf>
    <xf numFmtId="2" fontId="15" fillId="7" borderId="13" xfId="0" applyNumberFormat="1" applyFont="1" applyFill="1" applyBorder="1" applyAlignment="1">
      <alignment horizontal="center" vertical="center"/>
    </xf>
    <xf numFmtId="2" fontId="0" fillId="6" borderId="13" xfId="0" applyNumberFormat="1" applyFill="1" applyBorder="1" applyAlignment="1">
      <alignment horizontal="center" vertical="center"/>
    </xf>
    <xf numFmtId="2" fontId="36" fillId="0" borderId="13" xfId="0" applyNumberFormat="1" applyFont="1" applyBorder="1" applyAlignment="1">
      <alignment horizontal="center" vertical="center"/>
    </xf>
    <xf numFmtId="2" fontId="34" fillId="4" borderId="13" xfId="0" applyNumberFormat="1" applyFont="1" applyFill="1" applyBorder="1" applyAlignment="1">
      <alignment horizontal="center" vertical="center"/>
    </xf>
    <xf numFmtId="2" fontId="15" fillId="9" borderId="13" xfId="0" applyNumberFormat="1" applyFont="1" applyFill="1" applyBorder="1" applyAlignment="1">
      <alignment horizontal="center" vertical="center"/>
    </xf>
    <xf numFmtId="2" fontId="34" fillId="7" borderId="13" xfId="0" applyNumberFormat="1" applyFont="1" applyFill="1" applyBorder="1" applyAlignment="1">
      <alignment horizontal="center" vertical="center"/>
    </xf>
    <xf numFmtId="2" fontId="15" fillId="2" borderId="13" xfId="0" applyNumberFormat="1" applyFont="1" applyFill="1" applyBorder="1" applyAlignment="1">
      <alignment horizontal="center" vertical="center"/>
    </xf>
    <xf numFmtId="2" fontId="0" fillId="4" borderId="13" xfId="0" applyNumberFormat="1" applyFill="1" applyBorder="1" applyAlignment="1">
      <alignment horizontal="center" vertical="center"/>
    </xf>
    <xf numFmtId="2" fontId="36" fillId="0" borderId="22" xfId="0" applyNumberFormat="1" applyFont="1" applyBorder="1" applyAlignment="1">
      <alignment horizontal="center" vertical="center"/>
    </xf>
    <xf numFmtId="2" fontId="36" fillId="11" borderId="13" xfId="0" applyNumberFormat="1" applyFont="1" applyFill="1" applyBorder="1" applyAlignment="1">
      <alignment horizontal="center" vertical="center"/>
    </xf>
    <xf numFmtId="2" fontId="15" fillId="11" borderId="13" xfId="0" applyNumberFormat="1" applyFont="1" applyFill="1" applyBorder="1" applyAlignment="1">
      <alignment horizontal="center" vertical="center"/>
    </xf>
    <xf numFmtId="0" fontId="15" fillId="11" borderId="13" xfId="0" applyFont="1" applyFill="1" applyBorder="1" applyAlignment="1">
      <alignment horizontal="center" vertical="center"/>
    </xf>
    <xf numFmtId="0" fontId="2" fillId="0" borderId="0" xfId="0" applyFont="1" applyAlignment="1">
      <alignment horizontal="left"/>
    </xf>
    <xf numFmtId="0" fontId="10" fillId="0" borderId="0" xfId="0" applyFont="1" applyAlignment="1">
      <alignment horizontal="left"/>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29" fillId="12" borderId="0" xfId="0" applyFont="1" applyFill="1"/>
    <xf numFmtId="0" fontId="31" fillId="12" borderId="0" xfId="0" applyFont="1" applyFill="1"/>
    <xf numFmtId="0" fontId="29" fillId="12" borderId="13" xfId="0" applyFont="1" applyFill="1" applyBorder="1" applyAlignment="1">
      <alignment horizontal="center"/>
    </xf>
    <xf numFmtId="0" fontId="29" fillId="12" borderId="13" xfId="0" applyFont="1" applyFill="1" applyBorder="1"/>
    <xf numFmtId="0" fontId="30" fillId="12" borderId="13" xfId="0" applyFont="1" applyFill="1" applyBorder="1"/>
    <xf numFmtId="0" fontId="31" fillId="12" borderId="13" xfId="0" applyFont="1" applyFill="1" applyBorder="1"/>
    <xf numFmtId="0" fontId="29" fillId="12" borderId="13" xfId="0" applyFont="1" applyFill="1" applyBorder="1" applyAlignment="1">
      <alignment horizontal="right"/>
    </xf>
    <xf numFmtId="0" fontId="29" fillId="12" borderId="21" xfId="0" applyFont="1" applyFill="1" applyBorder="1" applyAlignment="1">
      <alignment horizontal="right"/>
    </xf>
    <xf numFmtId="0" fontId="31" fillId="12" borderId="21" xfId="0" applyFont="1" applyFill="1" applyBorder="1"/>
    <xf numFmtId="0" fontId="29" fillId="12" borderId="21" xfId="0" applyFont="1" applyFill="1" applyBorder="1"/>
    <xf numFmtId="0" fontId="0" fillId="12" borderId="0" xfId="0" applyFill="1"/>
    <xf numFmtId="0" fontId="1" fillId="12" borderId="0" xfId="0" applyFont="1" applyFill="1" applyAlignment="1">
      <alignment horizontal="right"/>
    </xf>
    <xf numFmtId="0" fontId="31" fillId="12" borderId="0" xfId="0" applyFont="1" applyFill="1" applyBorder="1" applyAlignment="1">
      <alignment horizontal="center"/>
    </xf>
    <xf numFmtId="0" fontId="32" fillId="12" borderId="0" xfId="0" applyFont="1" applyFill="1" applyAlignment="1">
      <alignment horizontal="center"/>
    </xf>
    <xf numFmtId="0" fontId="0" fillId="12" borderId="0" xfId="0" applyFill="1" applyAlignment="1">
      <alignment horizontal="right"/>
    </xf>
    <xf numFmtId="0" fontId="39" fillId="0" borderId="0" xfId="0" applyFont="1" applyFill="1" applyBorder="1" applyAlignment="1">
      <alignment horizontal="center" vertical="center"/>
    </xf>
    <xf numFmtId="0" fontId="40" fillId="0" borderId="0" xfId="0" applyFont="1" applyAlignment="1">
      <alignment horizontal="center"/>
    </xf>
    <xf numFmtId="0" fontId="41" fillId="0" borderId="0" xfId="0" applyFont="1" applyAlignment="1">
      <alignment horizontal="center" vertical="center" wrapText="1"/>
    </xf>
    <xf numFmtId="0" fontId="40" fillId="0" borderId="0" xfId="0" applyFont="1" applyBorder="1" applyAlignment="1">
      <alignment horizontal="center"/>
    </xf>
    <xf numFmtId="0" fontId="42" fillId="0" borderId="0" xfId="0" applyFont="1" applyFill="1" applyAlignment="1">
      <alignment horizontal="center"/>
    </xf>
    <xf numFmtId="1" fontId="42" fillId="0" borderId="0" xfId="0" applyNumberFormat="1" applyFont="1" applyFill="1" applyBorder="1" applyAlignment="1">
      <alignment horizontal="center"/>
    </xf>
    <xf numFmtId="0" fontId="43" fillId="0" borderId="0" xfId="0" applyFont="1" applyAlignment="1">
      <alignment horizontal="left"/>
    </xf>
    <xf numFmtId="0" fontId="40" fillId="0" borderId="0" xfId="0" applyFont="1" applyFill="1" applyAlignment="1">
      <alignment horizontal="center"/>
    </xf>
    <xf numFmtId="2" fontId="44" fillId="0" borderId="0" xfId="0" applyNumberFormat="1" applyFont="1" applyBorder="1" applyAlignment="1">
      <alignment horizontal="center"/>
    </xf>
    <xf numFmtId="2" fontId="10" fillId="14" borderId="0" xfId="0" applyNumberFormat="1" applyFont="1" applyFill="1" applyAlignment="1">
      <alignment horizontal="center"/>
    </xf>
    <xf numFmtId="2" fontId="10" fillId="15" borderId="0" xfId="0" applyNumberFormat="1" applyFont="1" applyFill="1" applyAlignment="1">
      <alignment horizontal="center"/>
    </xf>
    <xf numFmtId="4" fontId="10" fillId="14" borderId="0" xfId="0" applyNumberFormat="1" applyFont="1" applyFill="1" applyAlignment="1">
      <alignment horizontal="center"/>
    </xf>
    <xf numFmtId="4" fontId="10" fillId="14" borderId="0" xfId="0" applyNumberFormat="1" applyFont="1" applyFill="1" applyBorder="1" applyAlignment="1">
      <alignment horizontal="center"/>
    </xf>
    <xf numFmtId="4" fontId="45" fillId="0" borderId="0" xfId="0" applyNumberFormat="1" applyFont="1" applyFill="1" applyAlignment="1">
      <alignment horizontal="center"/>
    </xf>
    <xf numFmtId="0" fontId="46" fillId="0" borderId="0" xfId="0" applyFont="1" applyFill="1"/>
    <xf numFmtId="4" fontId="46" fillId="0" borderId="0" xfId="0" applyNumberFormat="1" applyFont="1" applyFill="1" applyAlignment="1">
      <alignment horizontal="center"/>
    </xf>
    <xf numFmtId="0" fontId="46" fillId="0" borderId="0" xfId="0" applyFont="1" applyFill="1" applyAlignment="1">
      <alignment horizontal="right"/>
    </xf>
    <xf numFmtId="4" fontId="46" fillId="0" borderId="0" xfId="0" applyNumberFormat="1" applyFont="1" applyFill="1" applyAlignment="1">
      <alignment horizontal="right"/>
    </xf>
    <xf numFmtId="0" fontId="46" fillId="0" borderId="0" xfId="0" applyFont="1" applyFill="1" applyAlignment="1">
      <alignment horizontal="left"/>
    </xf>
    <xf numFmtId="2" fontId="10" fillId="14" borderId="0" xfId="0" applyNumberFormat="1" applyFont="1" applyFill="1" applyBorder="1" applyAlignment="1">
      <alignment horizontal="center"/>
    </xf>
    <xf numFmtId="4" fontId="47" fillId="0" borderId="0" xfId="0" applyNumberFormat="1" applyFont="1" applyFill="1" applyAlignment="1">
      <alignment horizontal="center"/>
    </xf>
    <xf numFmtId="2" fontId="46" fillId="0" borderId="0" xfId="0" applyNumberFormat="1" applyFont="1" applyFill="1" applyBorder="1" applyAlignment="1">
      <alignment horizontal="left"/>
    </xf>
    <xf numFmtId="0" fontId="42" fillId="0" borderId="0" xfId="0" applyFont="1" applyAlignment="1">
      <alignment horizontal="center"/>
    </xf>
    <xf numFmtId="1" fontId="40" fillId="0" borderId="0" xfId="0" applyNumberFormat="1" applyFont="1" applyAlignment="1">
      <alignment horizontal="center"/>
    </xf>
    <xf numFmtId="1" fontId="48" fillId="0" borderId="0" xfId="0" applyNumberFormat="1" applyFont="1" applyFill="1" applyAlignment="1">
      <alignment horizontal="right"/>
    </xf>
    <xf numFmtId="0" fontId="48" fillId="0" borderId="0" xfId="0" applyFont="1" applyFill="1" applyAlignment="1">
      <alignment horizontal="center"/>
    </xf>
    <xf numFmtId="0" fontId="48" fillId="0" borderId="0" xfId="0" applyFont="1" applyFill="1" applyAlignment="1"/>
    <xf numFmtId="0" fontId="48" fillId="0" borderId="0" xfId="0" applyFont="1" applyFill="1" applyAlignment="1">
      <alignment horizontal="left"/>
    </xf>
    <xf numFmtId="0" fontId="39" fillId="0" borderId="0" xfId="0" applyFont="1" applyFill="1" applyAlignment="1">
      <alignment horizontal="center"/>
    </xf>
    <xf numFmtId="1" fontId="48" fillId="14" borderId="9" xfId="0" applyNumberFormat="1" applyFont="1" applyFill="1" applyBorder="1" applyAlignment="1">
      <alignment horizontal="center" vertical="center"/>
    </xf>
    <xf numFmtId="0" fontId="48" fillId="14" borderId="10" xfId="0" applyFont="1" applyFill="1" applyBorder="1" applyAlignment="1">
      <alignment horizontal="center" vertical="center"/>
    </xf>
    <xf numFmtId="0" fontId="48" fillId="14" borderId="11" xfId="0" applyFont="1" applyFill="1" applyBorder="1" applyAlignment="1">
      <alignment horizontal="center" vertical="center"/>
    </xf>
    <xf numFmtId="0" fontId="48" fillId="0" borderId="0" xfId="0" applyFont="1" applyFill="1" applyBorder="1" applyAlignment="1">
      <alignment vertical="center"/>
    </xf>
    <xf numFmtId="0" fontId="48" fillId="0" borderId="0" xfId="0" applyFont="1" applyFill="1" applyAlignment="1">
      <alignment horizontal="center" vertical="center"/>
    </xf>
    <xf numFmtId="0" fontId="48" fillId="0" borderId="0" xfId="0" applyFont="1" applyFill="1" applyAlignment="1">
      <alignment horizontal="left" vertical="center"/>
    </xf>
    <xf numFmtId="0" fontId="39" fillId="0" borderId="0" xfId="0" applyFont="1" applyFill="1" applyAlignment="1">
      <alignment horizontal="center" vertical="center"/>
    </xf>
    <xf numFmtId="0" fontId="40" fillId="0" borderId="0" xfId="0" applyFont="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15" fillId="5" borderId="14" xfId="0" applyFont="1" applyFill="1" applyBorder="1" applyAlignment="1">
      <alignment horizontal="center"/>
    </xf>
    <xf numFmtId="0" fontId="15" fillId="5" borderId="15" xfId="0" applyFont="1" applyFill="1" applyBorder="1" applyAlignment="1">
      <alignment horizontal="center"/>
    </xf>
    <xf numFmtId="0" fontId="15" fillId="5" borderId="16" xfId="0" applyFont="1" applyFill="1" applyBorder="1" applyAlignment="1">
      <alignment horizontal="center"/>
    </xf>
    <xf numFmtId="0" fontId="20" fillId="0" borderId="14"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4" fontId="20" fillId="5" borderId="14" xfId="0" applyNumberFormat="1" applyFont="1" applyFill="1" applyBorder="1" applyAlignment="1">
      <alignment horizontal="center" vertical="center" wrapText="1"/>
    </xf>
    <xf numFmtId="14" fontId="20" fillId="5" borderId="15" xfId="0" applyNumberFormat="1" applyFont="1" applyFill="1" applyBorder="1" applyAlignment="1">
      <alignment horizontal="center" vertical="center" wrapText="1"/>
    </xf>
    <xf numFmtId="14" fontId="20" fillId="5" borderId="16" xfId="0" applyNumberFormat="1" applyFont="1" applyFill="1" applyBorder="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7" fillId="0" borderId="20" xfId="1" applyBorder="1" applyAlignment="1" applyProtection="1">
      <alignment horizontal="center"/>
    </xf>
    <xf numFmtId="0" fontId="27" fillId="0" borderId="0" xfId="1" applyBorder="1" applyAlignment="1" applyProtection="1">
      <alignment horizontal="center"/>
    </xf>
    <xf numFmtId="0" fontId="0" fillId="0" borderId="0" xfId="0" applyAlignment="1">
      <alignment horizontal="right"/>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4" fillId="0" borderId="4" xfId="0" applyFont="1" applyBorder="1" applyAlignment="1">
      <alignment horizontal="center" vertical="center" wrapText="1"/>
    </xf>
    <xf numFmtId="0" fontId="24" fillId="0" borderId="0" xfId="0" applyFont="1" applyBorder="1" applyAlignment="1">
      <alignment horizontal="center" vertical="center" wrapText="1"/>
    </xf>
    <xf numFmtId="0" fontId="33" fillId="0" borderId="12" xfId="0" applyFont="1" applyBorder="1" applyAlignment="1">
      <alignment horizontal="center" vertical="center"/>
    </xf>
    <xf numFmtId="0" fontId="23"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15" fillId="0" borderId="0" xfId="0" applyFont="1" applyBorder="1" applyAlignment="1" applyProtection="1">
      <alignment horizontal="center" vertical="center" wrapText="1"/>
    </xf>
    <xf numFmtId="0" fontId="21" fillId="0" borderId="12"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0" fillId="5" borderId="14" xfId="0" applyFont="1" applyFill="1" applyBorder="1" applyAlignment="1" applyProtection="1">
      <alignment horizontal="center" vertical="center"/>
    </xf>
    <xf numFmtId="0" fontId="20" fillId="5" borderId="15" xfId="0" applyFont="1" applyFill="1" applyBorder="1" applyAlignment="1" applyProtection="1">
      <alignment horizontal="center" vertical="center"/>
    </xf>
    <xf numFmtId="0" fontId="20" fillId="5" borderId="16" xfId="0" applyFont="1" applyFill="1" applyBorder="1" applyAlignment="1" applyProtection="1">
      <alignment horizontal="center" vertical="center"/>
    </xf>
    <xf numFmtId="0" fontId="15"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2" fillId="0" borderId="0" xfId="0" applyFont="1" applyFill="1" applyAlignment="1">
      <alignment horizontal="center"/>
    </xf>
    <xf numFmtId="0" fontId="17" fillId="0" borderId="0" xfId="0" applyFont="1" applyFill="1" applyAlignment="1">
      <alignment horizontal="left"/>
    </xf>
    <xf numFmtId="0" fontId="2" fillId="0" borderId="0" xfId="0" applyFont="1" applyAlignment="1">
      <alignment horizontal="left"/>
    </xf>
    <xf numFmtId="0" fontId="10"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Fill="1" applyAlignment="1">
      <alignment horizontal="left"/>
    </xf>
    <xf numFmtId="0" fontId="42" fillId="0" borderId="0" xfId="0" applyFont="1" applyFill="1" applyAlignment="1">
      <alignment horizontal="center"/>
    </xf>
    <xf numFmtId="0" fontId="46" fillId="0" borderId="0" xfId="0" applyFont="1" applyFill="1" applyAlignment="1">
      <alignment horizontal="left"/>
    </xf>
    <xf numFmtId="0" fontId="3" fillId="13" borderId="1"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8" xfId="0" applyFont="1" applyFill="1" applyBorder="1" applyAlignment="1">
      <alignment horizontal="center" vertical="center" wrapText="1"/>
    </xf>
  </cellXfs>
  <cellStyles count="2">
    <cellStyle name="Lien hypertexte" xfId="1" builtinId="8"/>
    <cellStyle name="Normal" xfId="0" builtinId="0"/>
  </cellStyles>
  <dxfs count="15">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4406265"/>
          <a:ext cx="0" cy="14710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6206490" y="5377815"/>
          <a:ext cx="0" cy="148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391150" y="6526530"/>
          <a:ext cx="0" cy="1390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G50"/>
  <sheetViews>
    <sheetView topLeftCell="A7" zoomScale="70" zoomScaleNormal="70" workbookViewId="0">
      <selection activeCell="C10" sqref="C10"/>
    </sheetView>
  </sheetViews>
  <sheetFormatPr baseColWidth="10" defaultRowHeight="15"/>
  <cols>
    <col min="1" max="1" width="11.42578125" style="79"/>
    <col min="2" max="2" width="6.85546875" style="79" customWidth="1"/>
    <col min="3" max="3" width="6.85546875" style="73" customWidth="1"/>
    <col min="4" max="4" width="6.85546875" style="84" customWidth="1"/>
    <col min="5" max="6" width="6.85546875" style="79" customWidth="1"/>
    <col min="7" max="7" width="6.85546875" style="73" customWidth="1"/>
    <col min="8" max="8" width="6.85546875" style="80" customWidth="1"/>
    <col min="9" max="9" width="10.28515625" style="79" customWidth="1"/>
    <col min="10" max="10" width="6.85546875" style="79" customWidth="1"/>
    <col min="11" max="11" width="6.85546875" style="73" customWidth="1"/>
    <col min="12" max="12" width="6.85546875" style="80" customWidth="1"/>
    <col min="13" max="13" width="6.85546875" style="79" customWidth="1"/>
    <col min="14" max="14" width="6.85546875" style="29" customWidth="1"/>
    <col min="15" max="15" width="6.85546875" style="73" customWidth="1"/>
    <col min="16" max="16" width="6.85546875" style="80" customWidth="1"/>
    <col min="17" max="18" width="6.85546875" style="79" customWidth="1"/>
    <col min="19" max="19" width="6.85546875" style="73" customWidth="1"/>
    <col min="20" max="20" width="6.85546875" style="80" customWidth="1"/>
    <col min="21" max="32" width="6.85546875" customWidth="1"/>
  </cols>
  <sheetData>
    <row r="1" spans="1:33" ht="60" customHeight="1">
      <c r="A1" s="217" t="s">
        <v>121</v>
      </c>
      <c r="B1" s="217"/>
      <c r="C1" s="217"/>
      <c r="D1" s="217"/>
      <c r="E1" s="217"/>
      <c r="F1" s="217"/>
      <c r="G1" s="217"/>
      <c r="H1" s="217"/>
      <c r="I1" s="217"/>
      <c r="J1" s="217"/>
      <c r="K1" s="217"/>
      <c r="L1" s="217"/>
      <c r="M1" s="217"/>
      <c r="N1" s="217"/>
      <c r="O1" s="217"/>
      <c r="P1" s="217"/>
      <c r="Q1" s="217"/>
      <c r="R1" s="217"/>
      <c r="S1" s="217"/>
      <c r="T1" s="217"/>
      <c r="U1" s="217"/>
      <c r="V1" s="218"/>
      <c r="W1" s="218"/>
      <c r="X1" s="218"/>
    </row>
    <row r="2" spans="1:33">
      <c r="A2" s="197" t="s">
        <v>49</v>
      </c>
      <c r="B2" s="198"/>
      <c r="C2" s="198"/>
      <c r="D2" s="198"/>
      <c r="E2" s="199"/>
      <c r="F2" s="219" t="s">
        <v>67</v>
      </c>
      <c r="G2" s="220"/>
      <c r="H2" s="220"/>
      <c r="I2" s="220"/>
      <c r="J2" s="220"/>
      <c r="K2" s="220"/>
      <c r="L2" s="220"/>
      <c r="M2" s="220"/>
      <c r="N2" s="220"/>
      <c r="O2" s="220"/>
      <c r="P2" s="221"/>
      <c r="Q2" s="191" t="s">
        <v>50</v>
      </c>
      <c r="R2" s="192"/>
      <c r="S2" s="192"/>
      <c r="T2" s="192"/>
      <c r="U2" s="193"/>
      <c r="V2" s="200">
        <v>44440</v>
      </c>
      <c r="W2" s="201"/>
      <c r="X2" s="201"/>
      <c r="Y2" s="201"/>
      <c r="Z2" s="201"/>
      <c r="AA2" s="201"/>
      <c r="AB2" s="201"/>
      <c r="AC2" s="201"/>
      <c r="AD2" s="201"/>
      <c r="AE2" s="201"/>
      <c r="AF2" s="201"/>
      <c r="AG2" s="202"/>
    </row>
    <row r="3" spans="1:33">
      <c r="A3" s="191" t="s">
        <v>51</v>
      </c>
      <c r="B3" s="192"/>
      <c r="C3" s="192"/>
      <c r="D3" s="192"/>
      <c r="E3" s="193"/>
      <c r="F3" s="194" t="s">
        <v>68</v>
      </c>
      <c r="G3" s="195"/>
      <c r="H3" s="195"/>
      <c r="I3" s="195"/>
      <c r="J3" s="195"/>
      <c r="K3" s="195"/>
      <c r="L3" s="195"/>
      <c r="M3" s="195"/>
      <c r="N3" s="195"/>
      <c r="O3" s="195"/>
      <c r="P3" s="196"/>
      <c r="Q3" s="197" t="s">
        <v>52</v>
      </c>
      <c r="R3" s="198"/>
      <c r="S3" s="198"/>
      <c r="T3" s="198"/>
      <c r="U3" s="199"/>
      <c r="V3" s="200">
        <v>44804</v>
      </c>
      <c r="W3" s="201"/>
      <c r="X3" s="201"/>
      <c r="Y3" s="201"/>
      <c r="Z3" s="201"/>
      <c r="AA3" s="201"/>
      <c r="AB3" s="201"/>
      <c r="AC3" s="201"/>
      <c r="AD3" s="201"/>
      <c r="AE3" s="201"/>
      <c r="AF3" s="201"/>
      <c r="AG3" s="202"/>
    </row>
    <row r="4" spans="1:33">
      <c r="A4" s="72"/>
      <c r="B4" s="72"/>
      <c r="C4" s="72"/>
      <c r="D4" s="72"/>
      <c r="E4" s="72"/>
      <c r="F4" s="72"/>
      <c r="G4" s="72"/>
      <c r="H4" s="72"/>
      <c r="I4" s="72"/>
      <c r="J4" s="72"/>
      <c r="L4" s="72"/>
      <c r="M4" s="72"/>
      <c r="N4" s="72"/>
      <c r="O4" s="72"/>
      <c r="P4" s="72"/>
      <c r="Q4" s="72"/>
      <c r="R4" s="72"/>
      <c r="S4" s="74"/>
      <c r="T4" s="74"/>
      <c r="U4" s="74"/>
      <c r="V4" s="74"/>
      <c r="W4" s="74"/>
      <c r="X4" s="74"/>
    </row>
    <row r="5" spans="1:33" ht="30.75" customHeight="1">
      <c r="A5" s="216" t="s">
        <v>123</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row>
    <row r="6" spans="1:33" ht="15.75" thickBot="1">
      <c r="A6" s="75"/>
      <c r="B6" s="75"/>
      <c r="C6" s="75"/>
      <c r="D6" s="75"/>
      <c r="E6" s="75"/>
      <c r="F6" s="75"/>
      <c r="G6" s="75"/>
      <c r="H6" s="75"/>
      <c r="I6" s="75"/>
      <c r="J6" s="75"/>
      <c r="K6" s="75"/>
      <c r="L6" s="75"/>
      <c r="M6" s="75"/>
      <c r="N6" s="75"/>
      <c r="O6" s="75"/>
      <c r="P6" s="75"/>
      <c r="Q6" s="75"/>
      <c r="R6" s="75"/>
      <c r="S6" s="75"/>
      <c r="T6" s="75"/>
      <c r="U6" s="75"/>
      <c r="V6" s="75"/>
      <c r="W6" s="75"/>
      <c r="X6" s="75"/>
      <c r="Y6" s="2"/>
      <c r="Z6" s="2"/>
      <c r="AA6" s="2"/>
      <c r="AB6" s="2"/>
      <c r="AC6" s="2"/>
      <c r="AD6" s="2"/>
      <c r="AE6" s="2"/>
      <c r="AF6" s="2"/>
      <c r="AG6" s="2"/>
    </row>
    <row r="7" spans="1:33" ht="15.75" customHeight="1" thickBot="1">
      <c r="A7" s="208" t="s">
        <v>122</v>
      </c>
      <c r="B7" s="209"/>
      <c r="C7" s="76">
        <v>0</v>
      </c>
      <c r="D7" s="77" t="s">
        <v>53</v>
      </c>
      <c r="E7" s="210" t="s">
        <v>54</v>
      </c>
      <c r="F7" s="211"/>
      <c r="G7" s="211"/>
      <c r="H7" s="211"/>
      <c r="I7" s="211"/>
      <c r="J7" s="211"/>
      <c r="K7" s="211"/>
      <c r="L7" s="211"/>
      <c r="M7" s="211"/>
      <c r="N7" s="211"/>
      <c r="O7" s="211"/>
      <c r="P7" s="211"/>
      <c r="Q7" s="211"/>
      <c r="R7" s="211"/>
      <c r="S7" s="211"/>
      <c r="T7" s="211"/>
      <c r="U7" s="211"/>
      <c r="V7" s="211"/>
      <c r="W7" s="211"/>
      <c r="X7" s="211"/>
      <c r="Y7" s="2"/>
      <c r="Z7" s="2"/>
      <c r="AA7" s="2"/>
      <c r="AB7" s="2"/>
      <c r="AC7" s="2"/>
      <c r="AD7" s="2"/>
      <c r="AE7" s="2"/>
      <c r="AF7" s="2"/>
      <c r="AG7" s="2"/>
    </row>
    <row r="8" spans="1:33" s="88" customFormat="1" ht="13.5" customHeight="1">
      <c r="B8" s="212" t="s">
        <v>109</v>
      </c>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row>
    <row r="9" spans="1:33" s="88" customFormat="1" ht="15.75" customHeight="1">
      <c r="A9" s="89" t="s">
        <v>55</v>
      </c>
      <c r="B9" s="90">
        <v>1</v>
      </c>
      <c r="C9" s="90">
        <v>2</v>
      </c>
      <c r="D9" s="90">
        <v>3</v>
      </c>
      <c r="E9" s="91">
        <v>4</v>
      </c>
      <c r="F9" s="91">
        <v>5</v>
      </c>
      <c r="G9" s="90">
        <v>6</v>
      </c>
      <c r="H9" s="90">
        <v>7</v>
      </c>
      <c r="I9" s="90">
        <v>8</v>
      </c>
      <c r="J9" s="90">
        <v>9</v>
      </c>
      <c r="K9" s="90">
        <v>10</v>
      </c>
      <c r="L9" s="91">
        <v>11</v>
      </c>
      <c r="M9" s="91">
        <v>12</v>
      </c>
      <c r="N9" s="90">
        <v>13</v>
      </c>
      <c r="O9" s="90">
        <v>14</v>
      </c>
      <c r="P9" s="90">
        <v>15</v>
      </c>
      <c r="Q9" s="90">
        <v>16</v>
      </c>
      <c r="R9" s="90">
        <v>17</v>
      </c>
      <c r="S9" s="91">
        <v>18</v>
      </c>
      <c r="T9" s="91">
        <v>19</v>
      </c>
      <c r="U9" s="90">
        <v>20</v>
      </c>
      <c r="V9" s="90">
        <v>21</v>
      </c>
      <c r="W9" s="90">
        <v>22</v>
      </c>
      <c r="X9" s="90">
        <v>23</v>
      </c>
      <c r="Y9" s="90">
        <v>24</v>
      </c>
      <c r="Z9" s="91">
        <v>25</v>
      </c>
      <c r="AA9" s="91">
        <v>26</v>
      </c>
      <c r="AB9" s="90">
        <v>27</v>
      </c>
      <c r="AC9" s="90">
        <v>28</v>
      </c>
      <c r="AD9" s="90">
        <v>29</v>
      </c>
      <c r="AE9" s="90">
        <v>30</v>
      </c>
      <c r="AF9" s="90"/>
      <c r="AG9" s="92" t="s">
        <v>120</v>
      </c>
    </row>
    <row r="10" spans="1:33" s="88" customFormat="1" ht="28.5" customHeight="1">
      <c r="A10" s="93" t="s">
        <v>110</v>
      </c>
      <c r="B10" s="120"/>
      <c r="C10" s="121">
        <v>7</v>
      </c>
      <c r="D10" s="121">
        <v>7</v>
      </c>
      <c r="E10" s="122"/>
      <c r="F10" s="122"/>
      <c r="G10" s="121">
        <v>7</v>
      </c>
      <c r="H10" s="121">
        <v>7</v>
      </c>
      <c r="I10" s="132"/>
      <c r="J10" s="121">
        <v>7</v>
      </c>
      <c r="K10" s="121">
        <v>7</v>
      </c>
      <c r="L10" s="122"/>
      <c r="M10" s="122"/>
      <c r="N10" s="121">
        <v>7</v>
      </c>
      <c r="O10" s="121">
        <v>7</v>
      </c>
      <c r="P10" s="132"/>
      <c r="Q10" s="121">
        <v>7</v>
      </c>
      <c r="R10" s="121">
        <v>7</v>
      </c>
      <c r="S10" s="122"/>
      <c r="T10" s="122"/>
      <c r="U10" s="121">
        <v>7</v>
      </c>
      <c r="V10" s="121">
        <v>7</v>
      </c>
      <c r="W10" s="132"/>
      <c r="X10" s="121">
        <v>7</v>
      </c>
      <c r="Y10" s="121">
        <v>7</v>
      </c>
      <c r="Z10" s="122"/>
      <c r="AA10" s="122"/>
      <c r="AB10" s="121">
        <v>7</v>
      </c>
      <c r="AC10" s="121">
        <v>7</v>
      </c>
      <c r="AD10" s="132"/>
      <c r="AE10" s="121">
        <v>7</v>
      </c>
      <c r="AF10" s="123"/>
      <c r="AG10" s="124">
        <f>SUM(B10:AF10)</f>
        <v>119</v>
      </c>
    </row>
    <row r="11" spans="1:33" s="88" customFormat="1">
      <c r="A11" s="97"/>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9"/>
      <c r="AG11" s="124">
        <f t="shared" ref="AG11:AG43" si="0">SUM(B11:AF11)</f>
        <v>0</v>
      </c>
    </row>
    <row r="12" spans="1:33" s="88" customFormat="1">
      <c r="A12" s="89" t="s">
        <v>56</v>
      </c>
      <c r="B12" s="90">
        <v>1</v>
      </c>
      <c r="C12" s="91">
        <v>2</v>
      </c>
      <c r="D12" s="91">
        <v>3</v>
      </c>
      <c r="E12" s="100">
        <v>4</v>
      </c>
      <c r="F12" s="90">
        <v>5</v>
      </c>
      <c r="G12" s="90">
        <v>6</v>
      </c>
      <c r="H12" s="90">
        <v>7</v>
      </c>
      <c r="I12" s="90">
        <v>8</v>
      </c>
      <c r="J12" s="91">
        <v>9</v>
      </c>
      <c r="K12" s="91">
        <v>10</v>
      </c>
      <c r="L12" s="90">
        <v>11</v>
      </c>
      <c r="M12" s="90">
        <v>12</v>
      </c>
      <c r="N12" s="90">
        <v>13</v>
      </c>
      <c r="O12" s="90">
        <v>14</v>
      </c>
      <c r="P12" s="90">
        <v>15</v>
      </c>
      <c r="Q12" s="91">
        <v>16</v>
      </c>
      <c r="R12" s="91">
        <v>17</v>
      </c>
      <c r="S12" s="90">
        <v>18</v>
      </c>
      <c r="T12" s="90">
        <v>19</v>
      </c>
      <c r="U12" s="90">
        <v>20</v>
      </c>
      <c r="V12" s="90">
        <v>21</v>
      </c>
      <c r="W12" s="90">
        <v>22</v>
      </c>
      <c r="X12" s="91">
        <v>23</v>
      </c>
      <c r="Y12" s="91">
        <v>24</v>
      </c>
      <c r="Z12" s="90">
        <v>25</v>
      </c>
      <c r="AA12" s="90">
        <v>26</v>
      </c>
      <c r="AB12" s="90">
        <v>27</v>
      </c>
      <c r="AC12" s="90">
        <v>28</v>
      </c>
      <c r="AD12" s="90">
        <v>29</v>
      </c>
      <c r="AE12" s="91">
        <v>30</v>
      </c>
      <c r="AF12" s="91">
        <v>31</v>
      </c>
      <c r="AG12" s="131">
        <v>0</v>
      </c>
    </row>
    <row r="13" spans="1:33" s="88" customFormat="1" ht="21.75" customHeight="1">
      <c r="A13" s="93" t="s">
        <v>110</v>
      </c>
      <c r="B13" s="121">
        <v>7</v>
      </c>
      <c r="C13" s="122"/>
      <c r="D13" s="122"/>
      <c r="E13" s="121">
        <v>7</v>
      </c>
      <c r="F13" s="121">
        <v>7</v>
      </c>
      <c r="G13" s="132"/>
      <c r="H13" s="121">
        <v>7</v>
      </c>
      <c r="I13" s="121">
        <v>7</v>
      </c>
      <c r="J13" s="122"/>
      <c r="K13" s="122"/>
      <c r="L13" s="121">
        <v>7</v>
      </c>
      <c r="M13" s="121">
        <v>7</v>
      </c>
      <c r="N13" s="132"/>
      <c r="O13" s="121">
        <v>7</v>
      </c>
      <c r="P13" s="121">
        <v>7</v>
      </c>
      <c r="Q13" s="122"/>
      <c r="R13" s="122"/>
      <c r="S13" s="121">
        <v>7</v>
      </c>
      <c r="T13" s="121">
        <v>7</v>
      </c>
      <c r="U13" s="132"/>
      <c r="V13" s="121">
        <v>7</v>
      </c>
      <c r="W13" s="121">
        <v>7</v>
      </c>
      <c r="X13" s="125"/>
      <c r="Y13" s="125"/>
      <c r="Z13" s="125"/>
      <c r="AA13" s="125"/>
      <c r="AB13" s="125"/>
      <c r="AC13" s="125"/>
      <c r="AD13" s="125"/>
      <c r="AE13" s="125"/>
      <c r="AF13" s="125"/>
      <c r="AG13" s="124">
        <f t="shared" si="0"/>
        <v>91</v>
      </c>
    </row>
    <row r="14" spans="1:33" s="88" customFormat="1">
      <c r="A14" s="97"/>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9"/>
      <c r="AG14" s="124">
        <f t="shared" si="0"/>
        <v>0</v>
      </c>
    </row>
    <row r="15" spans="1:33" s="88" customFormat="1">
      <c r="A15" s="89" t="s">
        <v>57</v>
      </c>
      <c r="B15" s="102">
        <v>1</v>
      </c>
      <c r="C15" s="90">
        <v>2</v>
      </c>
      <c r="D15" s="90">
        <v>3</v>
      </c>
      <c r="E15" s="90">
        <v>4</v>
      </c>
      <c r="F15" s="90">
        <v>5</v>
      </c>
      <c r="G15" s="91">
        <v>6</v>
      </c>
      <c r="H15" s="103">
        <v>7</v>
      </c>
      <c r="I15" s="96">
        <v>8</v>
      </c>
      <c r="J15" s="96">
        <v>9</v>
      </c>
      <c r="K15" s="90">
        <v>10</v>
      </c>
      <c r="L15" s="102">
        <v>11</v>
      </c>
      <c r="M15" s="90">
        <v>12</v>
      </c>
      <c r="N15" s="91">
        <v>13</v>
      </c>
      <c r="O15" s="91">
        <v>14</v>
      </c>
      <c r="P15" s="90">
        <v>15</v>
      </c>
      <c r="Q15" s="90">
        <v>16</v>
      </c>
      <c r="R15" s="90">
        <v>17</v>
      </c>
      <c r="S15" s="90">
        <v>18</v>
      </c>
      <c r="T15" s="90">
        <v>19</v>
      </c>
      <c r="U15" s="91">
        <v>20</v>
      </c>
      <c r="V15" s="91">
        <v>21</v>
      </c>
      <c r="W15" s="90">
        <v>22</v>
      </c>
      <c r="X15" s="90">
        <v>23</v>
      </c>
      <c r="Y15" s="90">
        <v>24</v>
      </c>
      <c r="Z15" s="90">
        <v>25</v>
      </c>
      <c r="AA15" s="90">
        <v>26</v>
      </c>
      <c r="AB15" s="91">
        <v>27</v>
      </c>
      <c r="AC15" s="91">
        <v>28</v>
      </c>
      <c r="AD15" s="90">
        <v>29</v>
      </c>
      <c r="AE15" s="90">
        <v>30</v>
      </c>
      <c r="AF15" s="90"/>
      <c r="AG15" s="131">
        <v>0</v>
      </c>
    </row>
    <row r="16" spans="1:33" s="88" customFormat="1" ht="24.75" customHeight="1">
      <c r="A16" s="93" t="s">
        <v>110</v>
      </c>
      <c r="B16" s="125"/>
      <c r="C16" s="125"/>
      <c r="D16" s="125"/>
      <c r="E16" s="125"/>
      <c r="F16" s="125"/>
      <c r="G16" s="125"/>
      <c r="H16" s="125"/>
      <c r="I16" s="121">
        <v>7</v>
      </c>
      <c r="J16" s="121">
        <v>7</v>
      </c>
      <c r="K16" s="132"/>
      <c r="L16" s="126"/>
      <c r="M16" s="121">
        <v>7</v>
      </c>
      <c r="N16" s="122"/>
      <c r="O16" s="122"/>
      <c r="P16" s="121">
        <v>7</v>
      </c>
      <c r="Q16" s="121">
        <v>7</v>
      </c>
      <c r="R16" s="132"/>
      <c r="S16" s="121">
        <v>7</v>
      </c>
      <c r="T16" s="121">
        <v>7</v>
      </c>
      <c r="U16" s="122"/>
      <c r="V16" s="122"/>
      <c r="W16" s="121">
        <v>7</v>
      </c>
      <c r="X16" s="121">
        <v>7</v>
      </c>
      <c r="Y16" s="132"/>
      <c r="Z16" s="121">
        <v>7</v>
      </c>
      <c r="AA16" s="121">
        <v>7</v>
      </c>
      <c r="AB16" s="122"/>
      <c r="AC16" s="122"/>
      <c r="AD16" s="121">
        <v>7</v>
      </c>
      <c r="AE16" s="121">
        <v>7</v>
      </c>
      <c r="AF16" s="123"/>
      <c r="AG16" s="124">
        <f t="shared" si="0"/>
        <v>91</v>
      </c>
    </row>
    <row r="17" spans="1:33" s="88" customFormat="1">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9"/>
      <c r="AG17" s="124">
        <f t="shared" si="0"/>
        <v>0</v>
      </c>
    </row>
    <row r="18" spans="1:33" s="88" customFormat="1">
      <c r="A18" s="89" t="s">
        <v>58</v>
      </c>
      <c r="B18" s="90">
        <v>1</v>
      </c>
      <c r="C18" s="90">
        <v>2</v>
      </c>
      <c r="D18" s="90">
        <v>3</v>
      </c>
      <c r="E18" s="91">
        <v>4</v>
      </c>
      <c r="F18" s="91">
        <v>5</v>
      </c>
      <c r="G18" s="90">
        <v>6</v>
      </c>
      <c r="H18" s="90">
        <v>7</v>
      </c>
      <c r="I18" s="90">
        <v>8</v>
      </c>
      <c r="J18" s="90">
        <v>9</v>
      </c>
      <c r="K18" s="90">
        <v>10</v>
      </c>
      <c r="L18" s="91">
        <v>11</v>
      </c>
      <c r="M18" s="91">
        <v>12</v>
      </c>
      <c r="N18" s="90">
        <v>13</v>
      </c>
      <c r="O18" s="90">
        <v>14</v>
      </c>
      <c r="P18" s="90">
        <v>15</v>
      </c>
      <c r="Q18" s="90">
        <v>16</v>
      </c>
      <c r="R18" s="90">
        <v>17</v>
      </c>
      <c r="S18" s="91">
        <v>18</v>
      </c>
      <c r="T18" s="91">
        <v>19</v>
      </c>
      <c r="U18" s="90">
        <v>20</v>
      </c>
      <c r="V18" s="90">
        <v>21</v>
      </c>
      <c r="W18" s="90">
        <v>22</v>
      </c>
      <c r="X18" s="90">
        <v>23</v>
      </c>
      <c r="Y18" s="90">
        <v>24</v>
      </c>
      <c r="Z18" s="102">
        <v>25</v>
      </c>
      <c r="AA18" s="91">
        <v>26</v>
      </c>
      <c r="AB18" s="90">
        <v>27</v>
      </c>
      <c r="AC18" s="90">
        <v>28</v>
      </c>
      <c r="AD18" s="90">
        <v>29</v>
      </c>
      <c r="AE18" s="90">
        <v>30</v>
      </c>
      <c r="AF18" s="90">
        <v>31</v>
      </c>
      <c r="AG18" s="131">
        <v>0</v>
      </c>
    </row>
    <row r="19" spans="1:33" s="88" customFormat="1" ht="21.75" customHeight="1">
      <c r="A19" s="93" t="s">
        <v>110</v>
      </c>
      <c r="B19" s="133"/>
      <c r="C19" s="121">
        <v>7</v>
      </c>
      <c r="D19" s="121">
        <v>7</v>
      </c>
      <c r="E19" s="95"/>
      <c r="F19" s="95"/>
      <c r="G19" s="121">
        <v>7</v>
      </c>
      <c r="H19" s="121">
        <v>7</v>
      </c>
      <c r="I19" s="133"/>
      <c r="J19" s="121">
        <v>7</v>
      </c>
      <c r="K19" s="121">
        <v>7</v>
      </c>
      <c r="L19" s="95"/>
      <c r="M19" s="95"/>
      <c r="N19" s="121">
        <v>7</v>
      </c>
      <c r="O19" s="121">
        <v>7</v>
      </c>
      <c r="P19" s="133"/>
      <c r="Q19" s="121">
        <v>7</v>
      </c>
      <c r="R19" s="121">
        <v>7</v>
      </c>
      <c r="S19" s="94"/>
      <c r="T19" s="94"/>
      <c r="U19" s="94"/>
      <c r="V19" s="94"/>
      <c r="W19" s="94"/>
      <c r="X19" s="101"/>
      <c r="Y19" s="101"/>
      <c r="Z19" s="101"/>
      <c r="AA19" s="101"/>
      <c r="AB19" s="101"/>
      <c r="AC19" s="101"/>
      <c r="AD19" s="101"/>
      <c r="AE19" s="101"/>
      <c r="AF19" s="101"/>
      <c r="AG19" s="124">
        <f t="shared" si="0"/>
        <v>70</v>
      </c>
    </row>
    <row r="20" spans="1:33" s="88" customFormat="1">
      <c r="A20" s="213"/>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5"/>
      <c r="AG20" s="124">
        <f t="shared" si="0"/>
        <v>0</v>
      </c>
    </row>
    <row r="21" spans="1:33" s="88" customFormat="1">
      <c r="A21" s="89" t="s">
        <v>59</v>
      </c>
      <c r="B21" s="102">
        <v>1</v>
      </c>
      <c r="C21" s="91">
        <v>2</v>
      </c>
      <c r="D21" s="90">
        <v>3</v>
      </c>
      <c r="E21" s="90">
        <v>4</v>
      </c>
      <c r="F21" s="90">
        <v>5</v>
      </c>
      <c r="G21" s="90">
        <v>6</v>
      </c>
      <c r="H21" s="90">
        <v>7</v>
      </c>
      <c r="I21" s="91">
        <v>8</v>
      </c>
      <c r="J21" s="91">
        <v>9</v>
      </c>
      <c r="K21" s="90">
        <v>10</v>
      </c>
      <c r="L21" s="90">
        <v>11</v>
      </c>
      <c r="M21" s="90">
        <v>12</v>
      </c>
      <c r="N21" s="90">
        <v>13</v>
      </c>
      <c r="O21" s="90">
        <v>14</v>
      </c>
      <c r="P21" s="91">
        <v>15</v>
      </c>
      <c r="Q21" s="91">
        <v>16</v>
      </c>
      <c r="R21" s="90">
        <v>17</v>
      </c>
      <c r="S21" s="90">
        <v>18</v>
      </c>
      <c r="T21" s="90">
        <v>19</v>
      </c>
      <c r="U21" s="90">
        <v>20</v>
      </c>
      <c r="V21" s="90">
        <v>21</v>
      </c>
      <c r="W21" s="91">
        <v>22</v>
      </c>
      <c r="X21" s="91">
        <v>23</v>
      </c>
      <c r="Y21" s="90">
        <v>24</v>
      </c>
      <c r="Z21" s="90">
        <v>25</v>
      </c>
      <c r="AA21" s="90">
        <v>26</v>
      </c>
      <c r="AB21" s="90">
        <v>27</v>
      </c>
      <c r="AC21" s="90">
        <v>28</v>
      </c>
      <c r="AD21" s="91">
        <v>29</v>
      </c>
      <c r="AE21" s="91">
        <v>30</v>
      </c>
      <c r="AF21" s="90">
        <v>31</v>
      </c>
      <c r="AG21" s="131">
        <v>0</v>
      </c>
    </row>
    <row r="22" spans="1:33" s="88" customFormat="1" ht="24" customHeight="1">
      <c r="A22" s="93" t="s">
        <v>110</v>
      </c>
      <c r="B22" s="127"/>
      <c r="C22" s="127"/>
      <c r="D22" s="121">
        <v>7</v>
      </c>
      <c r="E22" s="121">
        <v>7</v>
      </c>
      <c r="F22" s="132"/>
      <c r="G22" s="121">
        <v>7</v>
      </c>
      <c r="H22" s="121">
        <v>7</v>
      </c>
      <c r="I22" s="122"/>
      <c r="J22" s="122"/>
      <c r="K22" s="121">
        <v>7</v>
      </c>
      <c r="L22" s="121">
        <v>7</v>
      </c>
      <c r="M22" s="132"/>
      <c r="N22" s="121">
        <v>7</v>
      </c>
      <c r="O22" s="121">
        <v>7</v>
      </c>
      <c r="P22" s="122"/>
      <c r="Q22" s="122"/>
      <c r="R22" s="121">
        <v>7</v>
      </c>
      <c r="S22" s="121">
        <v>7</v>
      </c>
      <c r="T22" s="132"/>
      <c r="U22" s="121">
        <v>7</v>
      </c>
      <c r="V22" s="121">
        <v>7</v>
      </c>
      <c r="W22" s="122"/>
      <c r="X22" s="122"/>
      <c r="Y22" s="121">
        <v>7</v>
      </c>
      <c r="Z22" s="121">
        <v>7</v>
      </c>
      <c r="AA22" s="132"/>
      <c r="AB22" s="121">
        <v>7</v>
      </c>
      <c r="AC22" s="121">
        <v>7</v>
      </c>
      <c r="AD22" s="122"/>
      <c r="AE22" s="122"/>
      <c r="AF22" s="121">
        <v>7</v>
      </c>
      <c r="AG22" s="124">
        <f t="shared" si="0"/>
        <v>119</v>
      </c>
    </row>
    <row r="23" spans="1:33" s="88" customFormat="1">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5"/>
      <c r="AG23" s="124">
        <f t="shared" si="0"/>
        <v>0</v>
      </c>
    </row>
    <row r="24" spans="1:33" s="88" customFormat="1">
      <c r="A24" s="89" t="s">
        <v>111</v>
      </c>
      <c r="B24" s="90">
        <v>1</v>
      </c>
      <c r="C24" s="90">
        <v>2</v>
      </c>
      <c r="D24" s="90">
        <v>3</v>
      </c>
      <c r="E24" s="90">
        <v>4</v>
      </c>
      <c r="F24" s="91">
        <v>5</v>
      </c>
      <c r="G24" s="91">
        <v>6</v>
      </c>
      <c r="H24" s="90">
        <v>7</v>
      </c>
      <c r="I24" s="90">
        <v>8</v>
      </c>
      <c r="J24" s="90">
        <v>9</v>
      </c>
      <c r="K24" s="90">
        <v>10</v>
      </c>
      <c r="L24" s="90">
        <v>11</v>
      </c>
      <c r="M24" s="91">
        <v>12</v>
      </c>
      <c r="N24" s="91">
        <v>13</v>
      </c>
      <c r="O24" s="90">
        <v>14</v>
      </c>
      <c r="P24" s="90">
        <v>15</v>
      </c>
      <c r="Q24" s="90">
        <v>16</v>
      </c>
      <c r="R24" s="90">
        <v>17</v>
      </c>
      <c r="S24" s="90">
        <v>18</v>
      </c>
      <c r="T24" s="91">
        <v>19</v>
      </c>
      <c r="U24" s="91">
        <v>20</v>
      </c>
      <c r="V24" s="90">
        <v>21</v>
      </c>
      <c r="W24" s="90">
        <v>22</v>
      </c>
      <c r="X24" s="90">
        <v>23</v>
      </c>
      <c r="Y24" s="90">
        <v>24</v>
      </c>
      <c r="Z24" s="90">
        <v>25</v>
      </c>
      <c r="AA24" s="91">
        <v>26</v>
      </c>
      <c r="AB24" s="91">
        <v>27</v>
      </c>
      <c r="AC24" s="90">
        <v>28</v>
      </c>
      <c r="AD24" s="90"/>
      <c r="AE24" s="90"/>
      <c r="AF24" s="90"/>
      <c r="AG24" s="131">
        <v>0</v>
      </c>
    </row>
    <row r="25" spans="1:33" s="88" customFormat="1" ht="21" customHeight="1">
      <c r="A25" s="93" t="s">
        <v>110</v>
      </c>
      <c r="B25" s="121">
        <v>7</v>
      </c>
      <c r="C25" s="132"/>
      <c r="D25" s="121">
        <v>7</v>
      </c>
      <c r="E25" s="121">
        <v>7</v>
      </c>
      <c r="F25" s="122"/>
      <c r="G25" s="122"/>
      <c r="H25" s="121">
        <v>7</v>
      </c>
      <c r="I25" s="121">
        <v>7</v>
      </c>
      <c r="J25" s="132"/>
      <c r="K25" s="121">
        <v>7</v>
      </c>
      <c r="L25" s="121">
        <v>7</v>
      </c>
      <c r="M25" s="120"/>
      <c r="N25" s="120"/>
      <c r="O25" s="125"/>
      <c r="P25" s="125"/>
      <c r="Q25" s="120"/>
      <c r="R25" s="120"/>
      <c r="S25" s="120"/>
      <c r="T25" s="120"/>
      <c r="U25" s="120"/>
      <c r="V25" s="125"/>
      <c r="W25" s="125"/>
      <c r="X25" s="120"/>
      <c r="Y25" s="120"/>
      <c r="Z25" s="120"/>
      <c r="AA25" s="120"/>
      <c r="AB25" s="125"/>
      <c r="AC25" s="121">
        <v>7</v>
      </c>
      <c r="AD25" s="121"/>
      <c r="AE25" s="121"/>
      <c r="AF25" s="123"/>
      <c r="AG25" s="124">
        <f t="shared" si="0"/>
        <v>56</v>
      </c>
    </row>
    <row r="26" spans="1:33" s="88" customFormat="1">
      <c r="A26" s="97"/>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c r="AG26" s="124">
        <f t="shared" si="0"/>
        <v>0</v>
      </c>
    </row>
    <row r="27" spans="1:33" s="88" customFormat="1">
      <c r="A27" s="89" t="s">
        <v>61</v>
      </c>
      <c r="B27" s="90">
        <v>1</v>
      </c>
      <c r="C27" s="90">
        <v>2</v>
      </c>
      <c r="D27" s="90">
        <v>3</v>
      </c>
      <c r="E27" s="90">
        <v>4</v>
      </c>
      <c r="F27" s="91">
        <v>5</v>
      </c>
      <c r="G27" s="91">
        <v>6</v>
      </c>
      <c r="H27" s="90">
        <v>7</v>
      </c>
      <c r="I27" s="90">
        <v>8</v>
      </c>
      <c r="J27" s="90">
        <v>9</v>
      </c>
      <c r="K27" s="90">
        <v>10</v>
      </c>
      <c r="L27" s="90">
        <v>11</v>
      </c>
      <c r="M27" s="91">
        <v>12</v>
      </c>
      <c r="N27" s="91">
        <v>13</v>
      </c>
      <c r="O27" s="90">
        <v>14</v>
      </c>
      <c r="P27" s="90">
        <v>15</v>
      </c>
      <c r="Q27" s="90">
        <v>16</v>
      </c>
      <c r="R27" s="90">
        <v>17</v>
      </c>
      <c r="S27" s="90">
        <v>18</v>
      </c>
      <c r="T27" s="91">
        <v>19</v>
      </c>
      <c r="U27" s="91">
        <v>20</v>
      </c>
      <c r="V27" s="90">
        <v>21</v>
      </c>
      <c r="W27" s="90">
        <v>22</v>
      </c>
      <c r="X27" s="90">
        <v>23</v>
      </c>
      <c r="Y27" s="90">
        <v>24</v>
      </c>
      <c r="Z27" s="90">
        <v>25</v>
      </c>
      <c r="AA27" s="91">
        <v>26</v>
      </c>
      <c r="AB27" s="91">
        <v>27</v>
      </c>
      <c r="AC27" s="90">
        <v>28</v>
      </c>
      <c r="AD27" s="90">
        <v>29</v>
      </c>
      <c r="AE27" s="90">
        <v>30</v>
      </c>
      <c r="AF27" s="90">
        <v>31</v>
      </c>
      <c r="AG27" s="131">
        <v>0</v>
      </c>
    </row>
    <row r="28" spans="1:33" s="88" customFormat="1" ht="21.75" customHeight="1">
      <c r="A28" s="93" t="s">
        <v>110</v>
      </c>
      <c r="B28" s="121">
        <v>7</v>
      </c>
      <c r="C28" s="132"/>
      <c r="D28" s="121">
        <v>7</v>
      </c>
      <c r="E28" s="121">
        <v>7</v>
      </c>
      <c r="F28" s="122"/>
      <c r="G28" s="122"/>
      <c r="H28" s="121">
        <v>7</v>
      </c>
      <c r="I28" s="121">
        <v>7</v>
      </c>
      <c r="J28" s="132"/>
      <c r="K28" s="121">
        <v>7</v>
      </c>
      <c r="L28" s="121">
        <v>7</v>
      </c>
      <c r="M28" s="122"/>
      <c r="N28" s="122"/>
      <c r="O28" s="121">
        <v>7</v>
      </c>
      <c r="P28" s="121">
        <v>7</v>
      </c>
      <c r="Q28" s="132"/>
      <c r="R28" s="121">
        <v>7</v>
      </c>
      <c r="S28" s="121">
        <v>7</v>
      </c>
      <c r="T28" s="122"/>
      <c r="U28" s="122"/>
      <c r="V28" s="121">
        <v>7</v>
      </c>
      <c r="W28" s="121">
        <v>7</v>
      </c>
      <c r="X28" s="132"/>
      <c r="Y28" s="121">
        <v>7</v>
      </c>
      <c r="Z28" s="121">
        <v>7</v>
      </c>
      <c r="AA28" s="122"/>
      <c r="AB28" s="122"/>
      <c r="AC28" s="121">
        <v>7</v>
      </c>
      <c r="AD28" s="121">
        <v>7</v>
      </c>
      <c r="AE28" s="132"/>
      <c r="AF28" s="121">
        <v>7</v>
      </c>
      <c r="AG28" s="124">
        <f t="shared" si="0"/>
        <v>126</v>
      </c>
    </row>
    <row r="29" spans="1:33" s="88" customFormat="1">
      <c r="A29" s="97"/>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5"/>
      <c r="AG29" s="124">
        <f t="shared" si="0"/>
        <v>0</v>
      </c>
    </row>
    <row r="30" spans="1:33" s="88" customFormat="1">
      <c r="A30" s="89" t="s">
        <v>62</v>
      </c>
      <c r="B30" s="90">
        <v>1</v>
      </c>
      <c r="C30" s="91">
        <v>2</v>
      </c>
      <c r="D30" s="91">
        <v>3</v>
      </c>
      <c r="E30" s="90">
        <v>4</v>
      </c>
      <c r="F30" s="90">
        <v>5</v>
      </c>
      <c r="G30" s="106">
        <v>6</v>
      </c>
      <c r="H30" s="90">
        <v>7</v>
      </c>
      <c r="I30" s="90">
        <v>8</v>
      </c>
      <c r="J30" s="91">
        <v>9</v>
      </c>
      <c r="K30" s="91">
        <v>10</v>
      </c>
      <c r="L30" s="90">
        <v>11</v>
      </c>
      <c r="M30" s="90">
        <v>12</v>
      </c>
      <c r="N30" s="90">
        <v>13</v>
      </c>
      <c r="O30" s="90">
        <v>14</v>
      </c>
      <c r="P30" s="90">
        <v>15</v>
      </c>
      <c r="Q30" s="91">
        <v>16</v>
      </c>
      <c r="R30" s="91">
        <v>17</v>
      </c>
      <c r="S30" s="102">
        <v>18</v>
      </c>
      <c r="T30" s="90">
        <v>19</v>
      </c>
      <c r="U30" s="90">
        <v>20</v>
      </c>
      <c r="V30" s="90">
        <v>21</v>
      </c>
      <c r="W30" s="90">
        <v>22</v>
      </c>
      <c r="X30" s="91">
        <v>23</v>
      </c>
      <c r="Y30" s="91">
        <v>24</v>
      </c>
      <c r="Z30" s="90">
        <v>25</v>
      </c>
      <c r="AA30" s="90">
        <v>26</v>
      </c>
      <c r="AB30" s="90">
        <v>27</v>
      </c>
      <c r="AC30" s="90">
        <v>28</v>
      </c>
      <c r="AD30" s="90">
        <v>29</v>
      </c>
      <c r="AE30" s="91">
        <v>30</v>
      </c>
      <c r="AF30" s="90"/>
      <c r="AG30" s="131">
        <v>0</v>
      </c>
    </row>
    <row r="31" spans="1:33" s="88" customFormat="1" ht="24.75" customHeight="1">
      <c r="A31" s="93" t="s">
        <v>110</v>
      </c>
      <c r="B31" s="121">
        <v>7</v>
      </c>
      <c r="C31" s="122"/>
      <c r="D31" s="122"/>
      <c r="E31" s="121">
        <v>7</v>
      </c>
      <c r="F31" s="121">
        <v>7</v>
      </c>
      <c r="G31" s="132"/>
      <c r="H31" s="121">
        <v>7</v>
      </c>
      <c r="I31" s="121">
        <v>7</v>
      </c>
      <c r="J31" s="122"/>
      <c r="K31" s="122"/>
      <c r="L31" s="121">
        <v>7</v>
      </c>
      <c r="M31" s="121">
        <v>7</v>
      </c>
      <c r="N31" s="132"/>
      <c r="O31" s="121">
        <v>7</v>
      </c>
      <c r="P31" s="121">
        <v>7</v>
      </c>
      <c r="Q31" s="120"/>
      <c r="R31" s="120"/>
      <c r="S31" s="125"/>
      <c r="T31" s="125"/>
      <c r="U31" s="120"/>
      <c r="V31" s="120"/>
      <c r="W31" s="120"/>
      <c r="X31" s="120"/>
      <c r="Y31" s="120"/>
      <c r="Z31" s="125"/>
      <c r="AA31" s="125"/>
      <c r="AB31" s="120"/>
      <c r="AC31" s="120"/>
      <c r="AD31" s="120"/>
      <c r="AE31" s="120"/>
      <c r="AF31" s="121"/>
      <c r="AG31" s="124">
        <f t="shared" si="0"/>
        <v>63</v>
      </c>
    </row>
    <row r="32" spans="1:33" s="88" customFormat="1">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5"/>
      <c r="AG32" s="124">
        <f t="shared" si="0"/>
        <v>0</v>
      </c>
    </row>
    <row r="33" spans="1:33" s="88" customFormat="1">
      <c r="A33" s="89" t="s">
        <v>63</v>
      </c>
      <c r="B33" s="102">
        <v>1</v>
      </c>
      <c r="C33" s="90">
        <v>2</v>
      </c>
      <c r="D33" s="90">
        <v>3</v>
      </c>
      <c r="E33" s="90">
        <v>4</v>
      </c>
      <c r="F33" s="90">
        <v>5</v>
      </c>
      <c r="G33" s="107">
        <v>6</v>
      </c>
      <c r="H33" s="91">
        <v>7</v>
      </c>
      <c r="I33" s="102">
        <v>8</v>
      </c>
      <c r="J33" s="90">
        <v>9</v>
      </c>
      <c r="K33" s="90">
        <v>10</v>
      </c>
      <c r="L33" s="90">
        <v>11</v>
      </c>
      <c r="M33" s="90">
        <v>12</v>
      </c>
      <c r="N33" s="90">
        <v>13</v>
      </c>
      <c r="O33" s="91">
        <v>14</v>
      </c>
      <c r="P33" s="91">
        <v>15</v>
      </c>
      <c r="Q33" s="90">
        <v>16</v>
      </c>
      <c r="R33" s="90">
        <v>17</v>
      </c>
      <c r="S33" s="90">
        <v>18</v>
      </c>
      <c r="T33" s="90">
        <v>19</v>
      </c>
      <c r="U33" s="90">
        <v>20</v>
      </c>
      <c r="V33" s="91">
        <v>21</v>
      </c>
      <c r="W33" s="91">
        <v>22</v>
      </c>
      <c r="X33" s="90">
        <v>23</v>
      </c>
      <c r="Y33" s="90">
        <v>24</v>
      </c>
      <c r="Z33" s="90">
        <v>25</v>
      </c>
      <c r="AA33" s="102">
        <v>26</v>
      </c>
      <c r="AB33" s="108">
        <v>27</v>
      </c>
      <c r="AC33" s="91">
        <v>28</v>
      </c>
      <c r="AD33" s="91">
        <v>29</v>
      </c>
      <c r="AE33" s="90">
        <v>30</v>
      </c>
      <c r="AF33" s="90">
        <v>31</v>
      </c>
      <c r="AG33" s="131">
        <v>0</v>
      </c>
    </row>
    <row r="34" spans="1:33" s="88" customFormat="1" ht="23.25" customHeight="1">
      <c r="A34" s="93" t="s">
        <v>110</v>
      </c>
      <c r="B34" s="127"/>
      <c r="C34" s="121">
        <v>7</v>
      </c>
      <c r="D34" s="121">
        <v>7</v>
      </c>
      <c r="E34" s="132"/>
      <c r="F34" s="121">
        <v>7</v>
      </c>
      <c r="G34" s="121">
        <v>7</v>
      </c>
      <c r="H34" s="122"/>
      <c r="I34" s="127"/>
      <c r="J34" s="121">
        <v>7</v>
      </c>
      <c r="K34" s="121">
        <v>7</v>
      </c>
      <c r="L34" s="132"/>
      <c r="M34" s="121">
        <v>7</v>
      </c>
      <c r="N34" s="121">
        <v>7</v>
      </c>
      <c r="O34" s="122"/>
      <c r="P34" s="122"/>
      <c r="Q34" s="121">
        <v>7</v>
      </c>
      <c r="R34" s="121">
        <v>7</v>
      </c>
      <c r="S34" s="132"/>
      <c r="T34" s="121">
        <v>7</v>
      </c>
      <c r="U34" s="121">
        <v>7</v>
      </c>
      <c r="V34" s="122"/>
      <c r="W34" s="122"/>
      <c r="X34" s="121">
        <v>7</v>
      </c>
      <c r="Y34" s="121">
        <v>7</v>
      </c>
      <c r="Z34" s="132"/>
      <c r="AA34" s="126"/>
      <c r="AB34" s="128"/>
      <c r="AC34" s="122"/>
      <c r="AD34" s="122"/>
      <c r="AE34" s="121">
        <v>7</v>
      </c>
      <c r="AF34" s="121">
        <v>7</v>
      </c>
      <c r="AG34" s="124">
        <f t="shared" si="0"/>
        <v>112</v>
      </c>
    </row>
    <row r="35" spans="1:33" s="88" customFormat="1">
      <c r="A35" s="213"/>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5"/>
      <c r="AG35" s="124">
        <f t="shared" si="0"/>
        <v>0</v>
      </c>
    </row>
    <row r="36" spans="1:33" s="88" customFormat="1">
      <c r="A36" s="89" t="s">
        <v>64</v>
      </c>
      <c r="B36" s="90">
        <v>1</v>
      </c>
      <c r="C36" s="90">
        <v>2</v>
      </c>
      <c r="D36" s="96">
        <v>3</v>
      </c>
      <c r="E36" s="91">
        <v>4</v>
      </c>
      <c r="F36" s="91">
        <v>5</v>
      </c>
      <c r="G36" s="102">
        <v>6</v>
      </c>
      <c r="H36" s="90">
        <v>7</v>
      </c>
      <c r="I36" s="90">
        <v>8</v>
      </c>
      <c r="J36" s="90">
        <v>9</v>
      </c>
      <c r="K36" s="90">
        <v>10</v>
      </c>
      <c r="L36" s="91">
        <v>11</v>
      </c>
      <c r="M36" s="91">
        <v>12</v>
      </c>
      <c r="N36" s="90">
        <v>13</v>
      </c>
      <c r="O36" s="90">
        <v>14</v>
      </c>
      <c r="P36" s="90">
        <v>15</v>
      </c>
      <c r="Q36" s="90">
        <v>16</v>
      </c>
      <c r="R36" s="90">
        <v>17</v>
      </c>
      <c r="S36" s="91">
        <v>18</v>
      </c>
      <c r="T36" s="91">
        <v>19</v>
      </c>
      <c r="U36" s="90">
        <v>20</v>
      </c>
      <c r="V36" s="90">
        <v>21</v>
      </c>
      <c r="W36" s="90">
        <v>22</v>
      </c>
      <c r="X36" s="90">
        <v>23</v>
      </c>
      <c r="Y36" s="90">
        <v>24</v>
      </c>
      <c r="Z36" s="91">
        <v>25</v>
      </c>
      <c r="AA36" s="91">
        <v>26</v>
      </c>
      <c r="AB36" s="90">
        <v>27</v>
      </c>
      <c r="AC36" s="90">
        <v>28</v>
      </c>
      <c r="AD36" s="90">
        <v>29</v>
      </c>
      <c r="AE36" s="90">
        <v>30</v>
      </c>
      <c r="AF36" s="90"/>
      <c r="AG36" s="131">
        <v>0</v>
      </c>
    </row>
    <row r="37" spans="1:33" s="88" customFormat="1" ht="21" customHeight="1">
      <c r="A37" s="93" t="s">
        <v>110</v>
      </c>
      <c r="B37" s="132"/>
      <c r="C37" s="121">
        <v>7</v>
      </c>
      <c r="D37" s="121">
        <v>7</v>
      </c>
      <c r="E37" s="122"/>
      <c r="F37" s="122"/>
      <c r="G37" s="126"/>
      <c r="H37" s="121">
        <v>7</v>
      </c>
      <c r="I37" s="132"/>
      <c r="J37" s="121">
        <v>7</v>
      </c>
      <c r="K37" s="121">
        <v>7</v>
      </c>
      <c r="L37" s="122"/>
      <c r="M37" s="122"/>
      <c r="N37" s="121">
        <v>7</v>
      </c>
      <c r="O37" s="121">
        <v>7</v>
      </c>
      <c r="P37" s="132"/>
      <c r="Q37" s="121">
        <v>7</v>
      </c>
      <c r="R37" s="121">
        <v>7</v>
      </c>
      <c r="S37" s="122"/>
      <c r="T37" s="122"/>
      <c r="U37" s="121">
        <v>7</v>
      </c>
      <c r="V37" s="121">
        <v>7</v>
      </c>
      <c r="W37" s="132"/>
      <c r="X37" s="121">
        <v>7</v>
      </c>
      <c r="Y37" s="121">
        <v>7</v>
      </c>
      <c r="Z37" s="122"/>
      <c r="AA37" s="122"/>
      <c r="AB37" s="121">
        <v>7</v>
      </c>
      <c r="AC37" s="121">
        <v>7</v>
      </c>
      <c r="AD37" s="132"/>
      <c r="AE37" s="121">
        <v>7</v>
      </c>
      <c r="AF37" s="123"/>
      <c r="AG37" s="124">
        <f t="shared" si="0"/>
        <v>112</v>
      </c>
    </row>
    <row r="38" spans="1:33" s="88" customFormat="1">
      <c r="A38" s="213"/>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5"/>
      <c r="AG38" s="124">
        <f t="shared" si="0"/>
        <v>0</v>
      </c>
    </row>
    <row r="39" spans="1:33" s="88" customFormat="1">
      <c r="A39" s="89" t="s">
        <v>65</v>
      </c>
      <c r="B39" s="90">
        <v>1</v>
      </c>
      <c r="C39" s="91">
        <v>2</v>
      </c>
      <c r="D39" s="91">
        <v>3</v>
      </c>
      <c r="E39" s="90">
        <v>4</v>
      </c>
      <c r="F39" s="90">
        <v>5</v>
      </c>
      <c r="G39" s="90">
        <v>6</v>
      </c>
      <c r="H39" s="90">
        <v>7</v>
      </c>
      <c r="I39" s="90">
        <v>8</v>
      </c>
      <c r="J39" s="91">
        <v>9</v>
      </c>
      <c r="K39" s="91">
        <v>10</v>
      </c>
      <c r="L39" s="90">
        <v>11</v>
      </c>
      <c r="M39" s="90">
        <v>12</v>
      </c>
      <c r="N39" s="90">
        <v>13</v>
      </c>
      <c r="O39" s="102">
        <v>14</v>
      </c>
      <c r="P39" s="90">
        <v>15</v>
      </c>
      <c r="Q39" s="91">
        <v>16</v>
      </c>
      <c r="R39" s="91">
        <v>17</v>
      </c>
      <c r="S39" s="90">
        <v>18</v>
      </c>
      <c r="T39" s="90">
        <v>19</v>
      </c>
      <c r="U39" s="90">
        <v>20</v>
      </c>
      <c r="V39" s="90">
        <v>21</v>
      </c>
      <c r="W39" s="90">
        <v>22</v>
      </c>
      <c r="X39" s="91">
        <v>23</v>
      </c>
      <c r="Y39" s="91">
        <v>24</v>
      </c>
      <c r="Z39" s="90">
        <v>25</v>
      </c>
      <c r="AA39" s="90">
        <v>26</v>
      </c>
      <c r="AB39" s="90">
        <v>27</v>
      </c>
      <c r="AC39" s="90">
        <v>28</v>
      </c>
      <c r="AD39" s="90">
        <v>29</v>
      </c>
      <c r="AE39" s="91">
        <v>30</v>
      </c>
      <c r="AF39" s="91">
        <v>31</v>
      </c>
      <c r="AG39" s="131">
        <v>0</v>
      </c>
    </row>
    <row r="40" spans="1:33" s="88" customFormat="1" ht="24" customHeight="1">
      <c r="A40" s="93" t="s">
        <v>110</v>
      </c>
      <c r="B40" s="121">
        <v>7</v>
      </c>
      <c r="C40" s="122"/>
      <c r="D40" s="122"/>
      <c r="E40" s="121">
        <v>7</v>
      </c>
      <c r="F40" s="121">
        <v>7</v>
      </c>
      <c r="G40" s="132"/>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4">
        <f t="shared" si="0"/>
        <v>21</v>
      </c>
    </row>
    <row r="41" spans="1:33" s="88" customFormat="1" ht="15.75" customHeight="1">
      <c r="A41" s="213"/>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5"/>
      <c r="AG41" s="124">
        <f t="shared" si="0"/>
        <v>0</v>
      </c>
    </row>
    <row r="42" spans="1:33" s="88" customFormat="1" ht="16.5" customHeight="1">
      <c r="A42" s="89" t="s">
        <v>112</v>
      </c>
      <c r="B42" s="90">
        <v>1</v>
      </c>
      <c r="C42" s="90">
        <v>2</v>
      </c>
      <c r="D42" s="90">
        <v>3</v>
      </c>
      <c r="E42" s="90">
        <v>4</v>
      </c>
      <c r="F42" s="90">
        <v>5</v>
      </c>
      <c r="G42" s="91">
        <v>6</v>
      </c>
      <c r="H42" s="91">
        <v>7</v>
      </c>
      <c r="I42" s="90">
        <v>8</v>
      </c>
      <c r="J42" s="90">
        <v>9</v>
      </c>
      <c r="K42" s="90">
        <v>10</v>
      </c>
      <c r="L42" s="90">
        <v>11</v>
      </c>
      <c r="M42" s="90">
        <v>12</v>
      </c>
      <c r="N42" s="91">
        <v>13</v>
      </c>
      <c r="O42" s="91">
        <v>14</v>
      </c>
      <c r="P42" s="102">
        <v>15</v>
      </c>
      <c r="Q42" s="90">
        <v>16</v>
      </c>
      <c r="R42" s="90">
        <v>17</v>
      </c>
      <c r="S42" s="90">
        <v>18</v>
      </c>
      <c r="T42" s="90">
        <v>19</v>
      </c>
      <c r="U42" s="91">
        <v>20</v>
      </c>
      <c r="V42" s="91">
        <v>21</v>
      </c>
      <c r="W42" s="90">
        <v>22</v>
      </c>
      <c r="X42" s="90">
        <v>23</v>
      </c>
      <c r="Y42" s="90">
        <v>24</v>
      </c>
      <c r="Z42" s="90">
        <v>25</v>
      </c>
      <c r="AA42" s="90">
        <v>26</v>
      </c>
      <c r="AB42" s="91">
        <v>27</v>
      </c>
      <c r="AC42" s="91">
        <v>28</v>
      </c>
      <c r="AD42" s="90">
        <v>29</v>
      </c>
      <c r="AE42" s="90">
        <v>30</v>
      </c>
      <c r="AF42" s="90">
        <v>31</v>
      </c>
      <c r="AG42" s="131">
        <v>0</v>
      </c>
    </row>
    <row r="43" spans="1:33" s="88" customFormat="1" ht="23.25" thickBot="1">
      <c r="A43" s="93" t="s">
        <v>110</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9"/>
      <c r="AG43" s="124">
        <f t="shared" si="0"/>
        <v>0</v>
      </c>
    </row>
    <row r="44" spans="1:33" s="88" customFormat="1" ht="15.75" thickBot="1">
      <c r="A44" s="109"/>
      <c r="B44" s="110"/>
      <c r="C44" s="111"/>
      <c r="D44"/>
      <c r="E44"/>
      <c r="F44"/>
      <c r="G44"/>
      <c r="H44"/>
      <c r="I44" s="112"/>
      <c r="J44"/>
      <c r="K44"/>
      <c r="L44" s="113"/>
      <c r="M44"/>
      <c r="N44"/>
      <c r="O44"/>
      <c r="P44"/>
      <c r="Q44"/>
      <c r="R44"/>
      <c r="S44"/>
      <c r="T44"/>
      <c r="U44"/>
      <c r="V44"/>
      <c r="W44"/>
      <c r="X44"/>
      <c r="Y44"/>
      <c r="Z44"/>
      <c r="AA44"/>
      <c r="AB44"/>
      <c r="AC44"/>
      <c r="AD44"/>
      <c r="AE44"/>
      <c r="AF44"/>
      <c r="AG44" s="130">
        <f>SUM(AG10:AG43)</f>
        <v>980</v>
      </c>
    </row>
    <row r="45" spans="1:33">
      <c r="A45"/>
      <c r="B45" s="114"/>
      <c r="C45" s="111" t="s">
        <v>113</v>
      </c>
      <c r="D45" s="111"/>
      <c r="E45" s="111"/>
      <c r="F45"/>
      <c r="G45"/>
      <c r="H45"/>
      <c r="I45"/>
      <c r="J45"/>
      <c r="K45" s="112" t="s">
        <v>114</v>
      </c>
      <c r="L45" s="115"/>
      <c r="M45"/>
      <c r="N45"/>
      <c r="O45"/>
      <c r="P45"/>
      <c r="Q45" s="116"/>
      <c r="R45"/>
      <c r="S45"/>
      <c r="T45" s="115"/>
      <c r="AF45" s="117"/>
      <c r="AG45" s="113"/>
    </row>
    <row r="46" spans="1:33">
      <c r="A46"/>
      <c r="B46" s="118"/>
      <c r="C46" s="111" t="s">
        <v>115</v>
      </c>
      <c r="D46" s="111"/>
      <c r="E46" s="111"/>
      <c r="F46"/>
      <c r="G46"/>
      <c r="H46"/>
      <c r="I46"/>
      <c r="J46"/>
      <c r="K46" s="29" t="s">
        <v>116</v>
      </c>
      <c r="L46"/>
      <c r="M46"/>
      <c r="N46"/>
      <c r="O46"/>
      <c r="P46"/>
      <c r="Q46"/>
      <c r="R46"/>
      <c r="S46"/>
      <c r="T46"/>
      <c r="AF46" s="117" t="s">
        <v>117</v>
      </c>
      <c r="AG46" s="112" t="s">
        <v>118</v>
      </c>
    </row>
    <row r="47" spans="1:33" ht="15.75" thickBot="1">
      <c r="A47"/>
      <c r="B47" s="119"/>
      <c r="C47" s="111" t="s">
        <v>60</v>
      </c>
      <c r="D47" s="111"/>
      <c r="E47" s="111"/>
      <c r="F47"/>
      <c r="G47"/>
      <c r="H47"/>
      <c r="I47"/>
      <c r="J47"/>
      <c r="K47"/>
      <c r="L47"/>
      <c r="M47"/>
      <c r="N47"/>
      <c r="O47"/>
      <c r="P47" s="112"/>
      <c r="Q47" s="113"/>
      <c r="R47" s="113"/>
      <c r="S47" s="113"/>
      <c r="T47" s="113"/>
      <c r="U47" s="113"/>
      <c r="V47" s="113"/>
      <c r="W47" s="113"/>
      <c r="X47" s="113"/>
      <c r="Y47" s="113"/>
      <c r="Z47" s="113"/>
      <c r="AA47" s="113"/>
      <c r="AB47" s="113"/>
      <c r="AC47" s="113"/>
      <c r="AD47" s="113"/>
      <c r="AE47" s="113"/>
      <c r="AF47" s="113"/>
      <c r="AG47" s="112" t="s">
        <v>119</v>
      </c>
    </row>
    <row r="48" spans="1:33" ht="16.5" thickTop="1" thickBot="1">
      <c r="A48" s="203" t="s">
        <v>66</v>
      </c>
      <c r="B48" s="204"/>
      <c r="C48" s="204"/>
      <c r="D48" s="204"/>
      <c r="E48" s="204"/>
      <c r="F48" s="204"/>
      <c r="G48" s="204"/>
      <c r="H48" s="204"/>
      <c r="I48" s="81">
        <f>AG44</f>
        <v>980</v>
      </c>
      <c r="J48" s="82" t="s">
        <v>53</v>
      </c>
      <c r="K48" s="205"/>
      <c r="L48" s="206"/>
      <c r="M48" s="206"/>
      <c r="N48" s="206"/>
      <c r="O48" s="206"/>
      <c r="V48" s="207"/>
      <c r="W48" s="207"/>
      <c r="X48" s="207"/>
      <c r="Y48" s="83"/>
      <c r="Z48" s="83"/>
      <c r="AA48" s="83"/>
    </row>
    <row r="49" spans="2:13" ht="15.75" thickTop="1"/>
    <row r="50" spans="2:13">
      <c r="B50" s="85"/>
      <c r="C50" s="85"/>
      <c r="D50" s="85"/>
      <c r="E50" s="85"/>
      <c r="F50" s="85"/>
      <c r="G50" s="78"/>
      <c r="M50" s="86"/>
    </row>
  </sheetData>
  <mergeCells count="21">
    <mergeCell ref="A1:X1"/>
    <mergeCell ref="A2:E2"/>
    <mergeCell ref="F2:P2"/>
    <mergeCell ref="Q2:U2"/>
    <mergeCell ref="V2:AG2"/>
    <mergeCell ref="A3:E3"/>
    <mergeCell ref="F3:P3"/>
    <mergeCell ref="Q3:U3"/>
    <mergeCell ref="V3:AG3"/>
    <mergeCell ref="A48:H48"/>
    <mergeCell ref="K48:O48"/>
    <mergeCell ref="V48:X48"/>
    <mergeCell ref="A7:B7"/>
    <mergeCell ref="E7:X7"/>
    <mergeCell ref="B8:AF8"/>
    <mergeCell ref="A20:AF20"/>
    <mergeCell ref="A32:AF32"/>
    <mergeCell ref="A35:AF35"/>
    <mergeCell ref="A38:AF38"/>
    <mergeCell ref="A41:AF41"/>
    <mergeCell ref="A5:AG5"/>
  </mergeCells>
  <conditionalFormatting sqref="AN6:IT47 AH2:IT5 W21:Y21 Z6:AM7 Y22:Y31 AB48:IT50 I48:J48 J45:L45 A5 A4:C4 P35:P40 Y34:Y41 Y13:Y20 Y45:Y47 L11:L19 W11:W20 W22:X37 T11:T37 P10:P33 B47:D47 A2 I45:I47 Q45:Q47 D43:M43 N47:P47 Y6:Y11 I9:I41 A9:A41 E9:E41 A42:C44 N44:N45 O45:P45 F47:H47 F45:H45 A45:A48 E45:E47 B45:D45 V45:X45 U45:U47 R45:T45 M45:M47 V47:X47 R47:T47 Q38:X40 J47:K47 N10:N41 O10:O40 Q9:Q37 U9:U37 V10:V37 X10:X20 H37:I37 Q51:IT65501 A114:P65501 A49:AA50 S4:AG4 N10:O10 Q10:R10 U10:V10 X10:Y10 AB10:AC10 AE10 E13:F13 H13:I13 L13:M13 O13:P13 S13:T13 V13:W13 I16:J16 M9:M41 P16:Q16 S16:T16 W16:X16 Z16:AA16 AD16:AE16 J10:K20 N19:O19 Q19:R19 D22:E22 N22:O22 U22:V22 Y22:Z22 AB22:AC22 AF22 D25:E25 H25:I25 AC25 D28:E28 H28:I28 O28:P28 R10:S37 V28:W28 Y28:Z28 AC28:AD28 AF28 E31:F31 H31:I31 L31:M31 O31:P31 M34:N34 Q34:R34 T34:U34 X34:Y34 AE34:AF34 F10:H41 J21:L41 N37:O37 Q37:R37 U37:V37 X37:Y37 AB37:AC37 AE37 B10:D41 E40:F40">
    <cfRule type="containsText" dxfId="14" priority="237" stopIfTrue="1" operator="containsText" text="dimanche">
      <formula>NOT(ISERROR(SEARCH("dimanche",A2)))</formula>
    </cfRule>
    <cfRule type="containsText" dxfId="13" priority="238" stopIfTrue="1" operator="containsText" text="samedi">
      <formula>NOT(ISERROR(SEARCH("samedi",A2)))</formula>
    </cfRule>
  </conditionalFormatting>
  <conditionalFormatting sqref="Y9:AB9 R9:U9 K9:N9 B9 D9:G9 B42:AF43 B10:AF10 B12:AF13 B15:AF16 B18:AF19 B21:AF22 B24:AF25 B27:AF28 B30:AF31 B33:AF34 B36:AF37 B39:AF40">
    <cfRule type="cellIs" dxfId="12" priority="194" stopIfTrue="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70"/>
  <sheetViews>
    <sheetView tabSelected="1" view="pageBreakPreview" topLeftCell="A4" zoomScale="60" workbookViewId="0">
      <selection activeCell="F19" sqref="F19"/>
    </sheetView>
  </sheetViews>
  <sheetFormatPr baseColWidth="10" defaultRowHeight="15"/>
  <cols>
    <col min="6" max="6" width="12.5703125" customWidth="1"/>
    <col min="7" max="7" width="28.5703125" customWidth="1"/>
    <col min="9" max="9" width="11.42578125" customWidth="1"/>
  </cols>
  <sheetData>
    <row r="1" spans="1:16" ht="15.75" thickBot="1">
      <c r="A1" s="1" t="s">
        <v>0</v>
      </c>
      <c r="B1" s="2"/>
      <c r="C1" s="2"/>
      <c r="D1" s="2"/>
      <c r="E1" s="2"/>
      <c r="F1" s="2"/>
      <c r="G1" s="2"/>
      <c r="H1" s="2"/>
      <c r="I1" s="2"/>
      <c r="J1" s="2"/>
      <c r="K1" s="2"/>
    </row>
    <row r="2" spans="1:16">
      <c r="A2" s="241" t="s">
        <v>1</v>
      </c>
      <c r="B2" s="242"/>
      <c r="C2" s="242"/>
      <c r="D2" s="242"/>
      <c r="E2" s="242"/>
      <c r="F2" s="242"/>
      <c r="G2" s="242"/>
      <c r="H2" s="242"/>
      <c r="I2" s="242"/>
      <c r="J2" s="243"/>
      <c r="K2" s="3"/>
      <c r="L2" s="4"/>
      <c r="M2" s="5"/>
      <c r="N2" s="5"/>
      <c r="O2" s="5"/>
      <c r="P2" s="5"/>
    </row>
    <row r="3" spans="1:16">
      <c r="A3" s="244"/>
      <c r="B3" s="245"/>
      <c r="C3" s="245"/>
      <c r="D3" s="245"/>
      <c r="E3" s="245"/>
      <c r="F3" s="245"/>
      <c r="G3" s="245"/>
      <c r="H3" s="245"/>
      <c r="I3" s="245"/>
      <c r="J3" s="246"/>
      <c r="K3" s="3"/>
      <c r="L3" s="4"/>
      <c r="M3" s="5"/>
      <c r="N3" s="5"/>
      <c r="O3" s="5"/>
      <c r="P3" s="5"/>
    </row>
    <row r="4" spans="1:16">
      <c r="A4" s="244"/>
      <c r="B4" s="245"/>
      <c r="C4" s="245"/>
      <c r="D4" s="245"/>
      <c r="E4" s="245"/>
      <c r="F4" s="245"/>
      <c r="G4" s="245"/>
      <c r="H4" s="245"/>
      <c r="I4" s="245"/>
      <c r="J4" s="246"/>
      <c r="K4" s="3"/>
      <c r="L4" s="4"/>
      <c r="M4" s="5"/>
      <c r="N4" s="5"/>
      <c r="O4" s="5"/>
      <c r="P4" s="5"/>
    </row>
    <row r="5" spans="1:16">
      <c r="A5" s="244"/>
      <c r="B5" s="245"/>
      <c r="C5" s="245"/>
      <c r="D5" s="245"/>
      <c r="E5" s="245"/>
      <c r="F5" s="245"/>
      <c r="G5" s="245"/>
      <c r="H5" s="245"/>
      <c r="I5" s="245"/>
      <c r="J5" s="246"/>
      <c r="K5" s="3"/>
      <c r="L5" s="5"/>
      <c r="M5" s="5"/>
      <c r="N5" s="5"/>
      <c r="O5" s="5"/>
      <c r="P5" s="5"/>
    </row>
    <row r="6" spans="1:16">
      <c r="A6" s="244"/>
      <c r="B6" s="245"/>
      <c r="C6" s="245"/>
      <c r="D6" s="245"/>
      <c r="E6" s="245"/>
      <c r="F6" s="245"/>
      <c r="G6" s="245"/>
      <c r="H6" s="245"/>
      <c r="I6" s="245"/>
      <c r="J6" s="246"/>
      <c r="K6" s="3"/>
      <c r="L6" s="6"/>
      <c r="M6" s="5"/>
      <c r="N6" s="5"/>
      <c r="O6" s="5"/>
      <c r="P6" s="5"/>
    </row>
    <row r="7" spans="1:16">
      <c r="A7" s="244"/>
      <c r="B7" s="245"/>
      <c r="C7" s="245"/>
      <c r="D7" s="245"/>
      <c r="E7" s="245"/>
      <c r="F7" s="245"/>
      <c r="G7" s="245"/>
      <c r="H7" s="245"/>
      <c r="I7" s="245"/>
      <c r="J7" s="246"/>
      <c r="L7" s="6"/>
      <c r="M7" s="5"/>
      <c r="N7" s="5"/>
      <c r="O7" s="5"/>
      <c r="P7" s="5"/>
    </row>
    <row r="8" spans="1:16">
      <c r="A8" s="244"/>
      <c r="B8" s="245"/>
      <c r="C8" s="245"/>
      <c r="D8" s="245"/>
      <c r="E8" s="245"/>
      <c r="F8" s="245"/>
      <c r="G8" s="245"/>
      <c r="H8" s="245"/>
      <c r="I8" s="245"/>
      <c r="J8" s="246"/>
      <c r="L8" s="5"/>
      <c r="M8" s="5"/>
      <c r="N8" s="5"/>
      <c r="O8" s="5"/>
      <c r="P8" s="5"/>
    </row>
    <row r="9" spans="1:16" ht="15.75" thickBot="1">
      <c r="A9" s="247"/>
      <c r="B9" s="248"/>
      <c r="C9" s="248"/>
      <c r="D9" s="248"/>
      <c r="E9" s="248"/>
      <c r="F9" s="248"/>
      <c r="G9" s="248"/>
      <c r="H9" s="248"/>
      <c r="I9" s="248"/>
      <c r="J9" s="249"/>
      <c r="L9" s="5"/>
      <c r="M9" s="5"/>
      <c r="N9" s="5"/>
      <c r="O9" s="5"/>
      <c r="P9" s="5"/>
    </row>
    <row r="10" spans="1:16">
      <c r="L10" s="7"/>
      <c r="M10" s="5"/>
      <c r="N10" s="5"/>
      <c r="O10" s="5"/>
      <c r="P10" s="5"/>
    </row>
    <row r="11" spans="1:16">
      <c r="A11" s="250" t="s">
        <v>2</v>
      </c>
      <c r="B11" s="250"/>
      <c r="C11" s="250"/>
      <c r="D11" s="250"/>
      <c r="E11" s="250"/>
      <c r="F11" s="250"/>
      <c r="G11" s="250"/>
      <c r="H11" s="250"/>
      <c r="I11" s="250"/>
      <c r="J11" s="250"/>
      <c r="K11" s="8"/>
      <c r="L11" s="5"/>
      <c r="M11" s="5"/>
      <c r="N11" s="5"/>
      <c r="O11" s="5"/>
      <c r="P11" s="5"/>
    </row>
    <row r="12" spans="1:16">
      <c r="A12" s="250"/>
      <c r="B12" s="250"/>
      <c r="C12" s="250"/>
      <c r="D12" s="250"/>
      <c r="E12" s="250"/>
      <c r="F12" s="250"/>
      <c r="G12" s="250"/>
      <c r="H12" s="250"/>
      <c r="I12" s="250"/>
      <c r="J12" s="250"/>
      <c r="K12" s="9"/>
      <c r="L12" s="5"/>
      <c r="M12" s="5"/>
      <c r="N12" s="5"/>
      <c r="O12" s="5"/>
      <c r="P12" s="5"/>
    </row>
    <row r="13" spans="1:16">
      <c r="A13" s="250"/>
      <c r="B13" s="250"/>
      <c r="C13" s="250"/>
      <c r="D13" s="250"/>
      <c r="E13" s="250"/>
      <c r="F13" s="250"/>
      <c r="G13" s="250"/>
      <c r="H13" s="250"/>
      <c r="I13" s="250"/>
      <c r="J13" s="250"/>
      <c r="K13" s="10"/>
      <c r="L13" s="5"/>
      <c r="M13" s="5"/>
      <c r="N13" s="5"/>
      <c r="O13" s="5"/>
      <c r="P13" s="5"/>
    </row>
    <row r="14" spans="1:16">
      <c r="A14" s="11"/>
      <c r="B14" s="11"/>
      <c r="C14" s="12"/>
      <c r="D14" s="12"/>
      <c r="E14" s="12"/>
      <c r="F14" s="12"/>
      <c r="G14" s="10"/>
      <c r="H14" s="10"/>
      <c r="I14" s="10"/>
      <c r="J14" s="10"/>
      <c r="K14" s="10"/>
      <c r="L14" s="5"/>
      <c r="M14" s="5"/>
      <c r="N14" s="5"/>
      <c r="O14" s="5"/>
      <c r="P14" s="5"/>
    </row>
    <row r="15" spans="1:16">
      <c r="A15" s="239" t="s">
        <v>130</v>
      </c>
      <c r="B15" s="239"/>
      <c r="C15" s="239"/>
      <c r="D15" s="13"/>
      <c r="E15" s="13"/>
      <c r="F15" s="13"/>
      <c r="G15" s="13"/>
      <c r="H15" s="13"/>
      <c r="I15" s="13"/>
      <c r="J15" s="13"/>
      <c r="K15" s="13"/>
      <c r="L15" s="14" t="s">
        <v>4</v>
      </c>
      <c r="M15" s="15">
        <f>DAY(F17)</f>
        <v>1</v>
      </c>
      <c r="N15" s="15"/>
      <c r="O15" s="14" t="s">
        <v>5</v>
      </c>
      <c r="P15" s="15">
        <f>DAY(F18)</f>
        <v>31</v>
      </c>
    </row>
    <row r="16" spans="1:16">
      <c r="A16" s="16"/>
      <c r="B16" s="16"/>
      <c r="C16" s="16"/>
      <c r="D16" s="13"/>
      <c r="E16" s="13"/>
      <c r="F16" s="13"/>
      <c r="G16" s="13"/>
      <c r="H16" s="13"/>
      <c r="I16" s="13"/>
      <c r="J16" s="13"/>
      <c r="K16" s="13"/>
      <c r="L16" s="14" t="s">
        <v>6</v>
      </c>
      <c r="M16" s="14">
        <f>MONTH(F17)</f>
        <v>8</v>
      </c>
      <c r="N16" s="15"/>
      <c r="O16" s="14" t="s">
        <v>7</v>
      </c>
      <c r="P16" s="14">
        <f>MONTH(F18)</f>
        <v>7</v>
      </c>
    </row>
    <row r="17" spans="1:16">
      <c r="A17" s="10"/>
      <c r="B17" s="10"/>
      <c r="C17" s="10" t="s">
        <v>128</v>
      </c>
      <c r="D17" s="10"/>
      <c r="E17" s="10"/>
      <c r="F17" s="17">
        <v>44409</v>
      </c>
      <c r="G17" s="18"/>
      <c r="H17" s="10"/>
      <c r="I17" s="19"/>
      <c r="J17" s="10"/>
      <c r="K17" s="10"/>
      <c r="L17" s="20" t="s">
        <v>9</v>
      </c>
      <c r="M17" s="20">
        <f>YEAR(F17)</f>
        <v>2021</v>
      </c>
      <c r="N17" s="14"/>
      <c r="O17" s="20" t="s">
        <v>10</v>
      </c>
      <c r="P17" s="14">
        <f>YEAR(F18)</f>
        <v>2022</v>
      </c>
    </row>
    <row r="18" spans="1:16">
      <c r="A18" s="10"/>
      <c r="B18" s="10"/>
      <c r="C18" s="10" t="s">
        <v>129</v>
      </c>
      <c r="D18" s="10"/>
      <c r="E18" s="10"/>
      <c r="F18" s="17">
        <v>44773</v>
      </c>
      <c r="G18" s="18"/>
      <c r="H18" s="10"/>
      <c r="I18" s="19"/>
      <c r="J18" s="10"/>
      <c r="K18" s="10"/>
      <c r="L18" s="20"/>
      <c r="M18" s="20"/>
      <c r="N18" s="20"/>
      <c r="O18" s="20"/>
      <c r="P18" s="20"/>
    </row>
    <row r="19" spans="1:16">
      <c r="A19" s="10"/>
      <c r="B19" s="10"/>
      <c r="C19" s="10"/>
      <c r="D19" s="21"/>
      <c r="E19" s="21"/>
      <c r="F19" s="13"/>
      <c r="G19" s="22"/>
      <c r="H19" s="22"/>
      <c r="I19" s="22"/>
      <c r="J19" s="13"/>
      <c r="K19" s="13"/>
      <c r="L19" s="14" t="s">
        <v>12</v>
      </c>
      <c r="M19" s="14">
        <f>IF(M15=1,30,30-M15+1)</f>
        <v>30</v>
      </c>
      <c r="N19" s="14"/>
      <c r="O19" s="14" t="s">
        <v>13</v>
      </c>
      <c r="P19" s="15">
        <f>IF(P17=M17,(P16-M16-1)*30,(12-M16+P16-1)*30)</f>
        <v>300</v>
      </c>
    </row>
    <row r="20" spans="1:16">
      <c r="A20" s="10"/>
      <c r="B20" s="10"/>
      <c r="C20" s="10" t="s">
        <v>14</v>
      </c>
      <c r="D20" s="23"/>
      <c r="E20" s="10"/>
      <c r="F20" s="24">
        <f>(M19+P19+M20)/30</f>
        <v>12</v>
      </c>
      <c r="G20" s="10"/>
      <c r="H20" s="10"/>
      <c r="I20" s="10"/>
      <c r="J20" s="10"/>
      <c r="K20" s="10"/>
      <c r="L20" s="14" t="s">
        <v>15</v>
      </c>
      <c r="M20" s="14">
        <f>IF(P16=2,IF(P15&gt;=28,30,P15),IF(P15&gt;=30,30,P15))</f>
        <v>30</v>
      </c>
      <c r="N20" s="15"/>
      <c r="O20" s="14"/>
      <c r="P20" s="14"/>
    </row>
    <row r="21" spans="1:16">
      <c r="A21" s="10"/>
      <c r="B21" s="10"/>
      <c r="C21" s="10"/>
      <c r="D21" s="23"/>
      <c r="E21" s="10"/>
      <c r="F21" s="10"/>
      <c r="G21" s="10"/>
      <c r="H21" s="10"/>
      <c r="I21" s="10"/>
      <c r="J21" s="10"/>
      <c r="K21" s="10"/>
      <c r="L21" s="5"/>
      <c r="M21" s="5"/>
      <c r="N21" s="5"/>
      <c r="O21" s="5"/>
      <c r="P21" s="5"/>
    </row>
    <row r="22" spans="1:16">
      <c r="A22" s="239" t="s">
        <v>16</v>
      </c>
      <c r="B22" s="239"/>
      <c r="C22" s="239"/>
      <c r="D22" s="239"/>
      <c r="E22" s="239"/>
      <c r="F22" s="239"/>
      <c r="G22" s="239"/>
      <c r="H22" s="24">
        <f>'Tableau annualisé'!I48</f>
        <v>980</v>
      </c>
      <c r="I22" s="229" t="s">
        <v>17</v>
      </c>
      <c r="J22" s="229"/>
      <c r="K22" s="10"/>
      <c r="L22" s="5"/>
      <c r="M22" s="5"/>
      <c r="N22" s="5"/>
      <c r="O22" s="5"/>
      <c r="P22" s="5"/>
    </row>
    <row r="23" spans="1:16">
      <c r="A23" s="239" t="s">
        <v>18</v>
      </c>
      <c r="B23" s="239"/>
      <c r="C23" s="239"/>
      <c r="D23" s="239"/>
      <c r="E23" s="239"/>
      <c r="F23" s="239"/>
      <c r="G23" s="239"/>
      <c r="H23" s="25">
        <f>7*H22/1600</f>
        <v>4.2874999999999996</v>
      </c>
      <c r="I23" s="25"/>
      <c r="J23" s="26"/>
      <c r="K23" s="26"/>
      <c r="L23" s="20"/>
      <c r="M23" s="20"/>
      <c r="N23" s="20"/>
      <c r="O23" s="20"/>
      <c r="P23" s="20"/>
    </row>
    <row r="24" spans="1:16">
      <c r="A24" t="s">
        <v>19</v>
      </c>
      <c r="F24" s="27"/>
      <c r="G24" s="25"/>
      <c r="H24" s="28">
        <f>H22+H23</f>
        <v>984.28750000000002</v>
      </c>
      <c r="I24" s="25"/>
      <c r="J24" s="26"/>
      <c r="K24" s="29"/>
      <c r="L24" s="20"/>
      <c r="M24" s="20"/>
      <c r="N24" s="20"/>
      <c r="O24" s="20"/>
      <c r="P24" s="20"/>
    </row>
    <row r="25" spans="1:16">
      <c r="A25" s="251" t="s">
        <v>20</v>
      </c>
      <c r="B25" s="251"/>
      <c r="C25" s="251"/>
      <c r="D25" s="251"/>
      <c r="E25" s="251"/>
      <c r="F25" s="27"/>
      <c r="G25" s="25"/>
      <c r="H25" s="25"/>
      <c r="I25" s="25"/>
      <c r="J25" s="26"/>
      <c r="K25" s="26"/>
      <c r="L25" s="20"/>
      <c r="M25" s="20"/>
      <c r="N25" s="20"/>
      <c r="O25" s="20"/>
      <c r="P25" s="20"/>
    </row>
    <row r="26" spans="1:16">
      <c r="A26" s="10"/>
      <c r="B26" s="30">
        <v>1607</v>
      </c>
      <c r="C26" s="238" t="s">
        <v>21</v>
      </c>
      <c r="D26" s="238"/>
      <c r="E26" s="238"/>
      <c r="F26" s="30">
        <v>1820</v>
      </c>
      <c r="G26" s="229" t="s">
        <v>22</v>
      </c>
      <c r="H26" s="229"/>
      <c r="I26" s="16"/>
      <c r="J26" s="10"/>
      <c r="K26" s="10"/>
      <c r="L26" s="5"/>
      <c r="M26" s="5"/>
      <c r="N26" s="5"/>
      <c r="O26" s="5"/>
      <c r="P26" s="5"/>
    </row>
    <row r="27" spans="1:16">
      <c r="A27" s="10"/>
      <c r="B27" s="31">
        <f>H24</f>
        <v>984.28750000000002</v>
      </c>
      <c r="C27" s="238" t="s">
        <v>21</v>
      </c>
      <c r="D27" s="238"/>
      <c r="E27" s="238"/>
      <c r="F27" s="32">
        <f>B27*F26/B26</f>
        <v>1114.75</v>
      </c>
      <c r="G27" s="229" t="s">
        <v>22</v>
      </c>
      <c r="H27" s="229"/>
      <c r="I27" s="16"/>
      <c r="J27" s="33"/>
      <c r="K27" s="33"/>
      <c r="L27" s="5"/>
      <c r="M27" s="5"/>
      <c r="N27" s="5"/>
      <c r="O27" s="5"/>
      <c r="P27" s="5"/>
    </row>
    <row r="28" spans="1:16">
      <c r="A28" s="26"/>
      <c r="B28" s="34"/>
      <c r="C28" s="35"/>
      <c r="D28" s="36"/>
      <c r="E28" s="27"/>
      <c r="F28" s="27"/>
      <c r="G28" s="27"/>
      <c r="H28" s="27"/>
      <c r="I28" s="27"/>
      <c r="J28" s="27"/>
      <c r="K28" s="27"/>
      <c r="L28" s="20"/>
      <c r="M28" s="20"/>
      <c r="N28" s="20"/>
      <c r="O28" s="20"/>
      <c r="P28" s="20"/>
    </row>
    <row r="29" spans="1:16">
      <c r="A29" s="37"/>
      <c r="B29" s="38"/>
      <c r="C29" s="37"/>
      <c r="D29" s="37"/>
      <c r="E29" s="39"/>
      <c r="F29" s="40">
        <f>H24</f>
        <v>984.28750000000002</v>
      </c>
      <c r="G29" s="41" t="s">
        <v>23</v>
      </c>
      <c r="H29" s="41"/>
      <c r="I29" s="41"/>
      <c r="J29" s="41"/>
      <c r="K29" s="41"/>
      <c r="L29" s="14"/>
      <c r="M29" s="14"/>
      <c r="N29" s="14"/>
      <c r="O29" s="14"/>
      <c r="P29" s="14"/>
    </row>
    <row r="30" spans="1:16">
      <c r="A30" s="10"/>
      <c r="B30" s="10"/>
      <c r="C30" s="10"/>
      <c r="D30" s="10"/>
      <c r="E30" s="10"/>
      <c r="F30" s="10"/>
      <c r="G30" s="10"/>
      <c r="H30" s="10"/>
      <c r="I30" s="10"/>
      <c r="J30" s="10"/>
      <c r="K30" s="10"/>
      <c r="L30" s="5"/>
      <c r="M30" s="5"/>
      <c r="N30" s="5"/>
      <c r="O30" s="5"/>
      <c r="P30" s="5"/>
    </row>
    <row r="31" spans="1:16">
      <c r="A31" s="240" t="s">
        <v>24</v>
      </c>
      <c r="B31" s="240"/>
      <c r="C31" s="240"/>
      <c r="D31" s="10"/>
      <c r="E31" s="10"/>
      <c r="F31" s="10"/>
      <c r="G31" s="10"/>
      <c r="H31" s="10"/>
      <c r="I31" s="10"/>
      <c r="J31" s="10"/>
      <c r="K31" s="10"/>
      <c r="L31" s="5"/>
      <c r="M31" s="5"/>
      <c r="N31" s="5"/>
      <c r="O31" s="5"/>
      <c r="P31" s="5"/>
    </row>
    <row r="32" spans="1:16">
      <c r="A32" s="42"/>
      <c r="B32" s="42"/>
      <c r="C32" s="42"/>
      <c r="D32" s="10"/>
      <c r="E32" s="10"/>
      <c r="F32" s="10"/>
      <c r="G32" s="10"/>
      <c r="H32" s="10"/>
      <c r="I32" s="10"/>
      <c r="J32" s="10"/>
      <c r="K32" s="10"/>
      <c r="L32" s="5"/>
      <c r="M32" s="5"/>
      <c r="N32" s="5"/>
      <c r="O32" s="5"/>
      <c r="P32" s="5"/>
    </row>
    <row r="33" spans="1:16">
      <c r="A33" s="10"/>
      <c r="B33" s="24">
        <f>F27</f>
        <v>1114.75</v>
      </c>
      <c r="C33" s="238" t="s">
        <v>25</v>
      </c>
      <c r="D33" s="238"/>
      <c r="E33" s="24">
        <f>F20</f>
        <v>12</v>
      </c>
      <c r="F33" s="238" t="s">
        <v>26</v>
      </c>
      <c r="G33" s="238"/>
      <c r="H33" s="43">
        <f>B33/E33</f>
        <v>92.895833333333329</v>
      </c>
      <c r="I33" s="238" t="s">
        <v>27</v>
      </c>
      <c r="J33" s="238"/>
      <c r="K33" s="44"/>
      <c r="L33" s="5"/>
      <c r="M33" s="5"/>
      <c r="N33" s="5"/>
      <c r="O33" s="5"/>
      <c r="P33" s="5"/>
    </row>
    <row r="34" spans="1:16">
      <c r="A34" s="26"/>
      <c r="B34" s="34"/>
      <c r="C34" s="35"/>
      <c r="D34" s="36"/>
      <c r="E34" s="27"/>
      <c r="F34" s="27"/>
      <c r="G34" s="27"/>
      <c r="H34" s="27"/>
      <c r="I34" s="27"/>
      <c r="J34" s="27"/>
      <c r="K34" s="27"/>
      <c r="L34" s="20"/>
      <c r="M34" s="20"/>
      <c r="N34" s="20"/>
      <c r="O34" s="20"/>
      <c r="P34" s="20"/>
    </row>
    <row r="35" spans="1:16">
      <c r="A35" s="37"/>
      <c r="B35" s="38"/>
      <c r="C35" s="37"/>
      <c r="D35" s="37"/>
      <c r="E35" s="37"/>
      <c r="F35" s="37"/>
      <c r="G35" s="37"/>
      <c r="H35" s="40">
        <f>B33</f>
        <v>1114.75</v>
      </c>
      <c r="I35" s="45" t="s">
        <v>28</v>
      </c>
      <c r="J35" s="46">
        <f>+E33</f>
        <v>12</v>
      </c>
      <c r="K35" s="37"/>
      <c r="L35" s="14"/>
      <c r="M35" s="14"/>
      <c r="N35" s="14"/>
      <c r="O35" s="14"/>
      <c r="P35" s="14"/>
    </row>
    <row r="36" spans="1:16">
      <c r="A36" s="10"/>
      <c r="B36" s="10"/>
      <c r="C36" s="10"/>
      <c r="D36" s="10"/>
      <c r="E36" s="10"/>
      <c r="F36" s="10"/>
      <c r="G36" s="10"/>
      <c r="H36" s="10"/>
      <c r="I36" s="10"/>
      <c r="J36" s="10"/>
      <c r="K36" s="10"/>
      <c r="L36" s="5"/>
      <c r="M36" s="5"/>
      <c r="N36" s="5"/>
      <c r="O36" s="5"/>
      <c r="P36" s="5"/>
    </row>
    <row r="37" spans="1:16">
      <c r="A37" s="239" t="s">
        <v>29</v>
      </c>
      <c r="B37" s="239"/>
      <c r="C37" s="239"/>
      <c r="D37" s="239"/>
      <c r="E37" s="10"/>
      <c r="F37" s="10"/>
      <c r="G37" s="10"/>
      <c r="H37" s="10"/>
      <c r="I37" s="10"/>
      <c r="J37" s="10"/>
      <c r="K37" s="10"/>
      <c r="L37" s="5"/>
      <c r="M37" s="5"/>
      <c r="N37" s="5"/>
      <c r="O37" s="5"/>
      <c r="P37" s="5"/>
    </row>
    <row r="38" spans="1:16">
      <c r="A38" s="10"/>
      <c r="B38" s="10"/>
      <c r="C38" s="10"/>
      <c r="D38" s="10"/>
      <c r="E38" s="10"/>
      <c r="F38" s="10"/>
      <c r="G38" s="10"/>
      <c r="H38" s="10"/>
      <c r="I38" s="10"/>
      <c r="J38" s="10"/>
      <c r="K38" s="10"/>
      <c r="L38" s="5"/>
      <c r="M38" s="5"/>
      <c r="N38" s="5"/>
      <c r="O38" s="5"/>
      <c r="P38" s="5"/>
    </row>
    <row r="39" spans="1:16">
      <c r="A39" s="10"/>
      <c r="B39" s="44">
        <v>151.66999999999999</v>
      </c>
      <c r="C39" s="238" t="s">
        <v>30</v>
      </c>
      <c r="D39" s="238"/>
      <c r="E39" s="238"/>
      <c r="F39" s="238"/>
      <c r="G39" s="47">
        <v>35</v>
      </c>
      <c r="H39" s="33" t="s">
        <v>31</v>
      </c>
      <c r="I39" s="33"/>
      <c r="J39" s="33"/>
      <c r="K39" s="33"/>
      <c r="L39" s="48" t="s">
        <v>32</v>
      </c>
      <c r="M39" s="48"/>
      <c r="N39" s="49">
        <f>ROUNDDOWN(G40,0)</f>
        <v>21</v>
      </c>
      <c r="O39" s="5"/>
      <c r="P39" s="5"/>
    </row>
    <row r="40" spans="1:16">
      <c r="A40" s="10"/>
      <c r="B40" s="24">
        <f>H33</f>
        <v>92.895833333333329</v>
      </c>
      <c r="C40" s="238" t="s">
        <v>30</v>
      </c>
      <c r="D40" s="238"/>
      <c r="E40" s="238"/>
      <c r="F40" s="238"/>
      <c r="G40" s="43">
        <f>B40*G39/B39</f>
        <v>21.43702885650865</v>
      </c>
      <c r="H40" s="50" t="s">
        <v>31</v>
      </c>
      <c r="I40" s="50"/>
      <c r="J40" s="33"/>
      <c r="K40" s="33"/>
      <c r="L40" s="226" t="s">
        <v>33</v>
      </c>
      <c r="M40" s="226"/>
      <c r="N40" s="14">
        <f>ROUNDUP((G40-N39)*60,0)</f>
        <v>27</v>
      </c>
      <c r="O40" s="5"/>
      <c r="P40" s="5"/>
    </row>
    <row r="41" spans="1:16">
      <c r="A41" s="26"/>
      <c r="B41" s="34"/>
      <c r="C41" s="35"/>
      <c r="D41" s="36"/>
      <c r="E41" s="27"/>
      <c r="F41" s="27"/>
      <c r="G41" s="27"/>
      <c r="H41" s="27"/>
      <c r="I41" s="27"/>
      <c r="J41" s="27"/>
      <c r="K41" s="27"/>
      <c r="L41" s="20"/>
      <c r="M41" s="20"/>
      <c r="N41" s="20"/>
      <c r="O41" s="20"/>
      <c r="P41" s="20"/>
    </row>
    <row r="42" spans="1:16">
      <c r="A42" s="37"/>
      <c r="B42" s="38"/>
      <c r="C42" s="37"/>
      <c r="D42" s="37"/>
      <c r="E42" s="37"/>
      <c r="F42" s="39"/>
      <c r="G42" s="40">
        <f>B40</f>
        <v>92.895833333333329</v>
      </c>
      <c r="H42" s="227" t="s">
        <v>34</v>
      </c>
      <c r="I42" s="227"/>
      <c r="J42" s="41"/>
      <c r="K42" s="41"/>
      <c r="L42" s="14"/>
      <c r="M42" s="14"/>
      <c r="N42" s="14"/>
      <c r="O42" s="14"/>
      <c r="P42" s="14"/>
    </row>
    <row r="43" spans="1:16">
      <c r="A43" s="10"/>
      <c r="B43" s="10"/>
      <c r="C43" s="10"/>
      <c r="D43" s="10"/>
      <c r="E43" s="10"/>
      <c r="F43" s="10"/>
      <c r="G43" s="10"/>
      <c r="H43" s="10"/>
      <c r="I43" s="10"/>
      <c r="J43" s="10"/>
      <c r="K43" s="10"/>
      <c r="L43" s="5"/>
      <c r="M43" s="5"/>
      <c r="N43" s="5"/>
      <c r="O43" s="5"/>
      <c r="P43" s="5"/>
    </row>
    <row r="44" spans="1:16">
      <c r="A44" s="228" t="s">
        <v>35</v>
      </c>
      <c r="B44" s="228"/>
      <c r="C44" s="10"/>
      <c r="D44" s="10"/>
      <c r="E44" s="47"/>
      <c r="F44" s="229"/>
      <c r="G44" s="229"/>
      <c r="H44" s="51"/>
      <c r="I44" s="52"/>
      <c r="J44" s="52"/>
      <c r="K44" s="53"/>
      <c r="L44" s="5"/>
      <c r="M44" s="5"/>
      <c r="N44" s="5"/>
      <c r="O44" s="5"/>
      <c r="P44" s="5"/>
    </row>
    <row r="45" spans="1:16">
      <c r="A45" s="54"/>
      <c r="B45" s="54"/>
      <c r="C45" s="44"/>
      <c r="D45" s="44"/>
      <c r="E45" s="47"/>
      <c r="F45" s="16"/>
      <c r="G45" s="16"/>
      <c r="H45" s="51"/>
      <c r="I45" s="52"/>
      <c r="J45" s="52"/>
      <c r="K45" s="55"/>
      <c r="L45" s="5"/>
      <c r="M45" s="5"/>
      <c r="N45" s="5"/>
      <c r="O45" s="5"/>
      <c r="P45" s="5"/>
    </row>
    <row r="46" spans="1:16">
      <c r="A46" s="33" t="s">
        <v>36</v>
      </c>
      <c r="B46" s="33"/>
      <c r="C46" s="33"/>
      <c r="D46" s="33"/>
      <c r="E46" s="10"/>
      <c r="F46" s="10"/>
      <c r="G46" s="16"/>
      <c r="H46" s="51"/>
      <c r="I46" s="52"/>
      <c r="J46" s="52"/>
      <c r="K46" s="55"/>
      <c r="L46" s="56"/>
      <c r="M46" s="5"/>
      <c r="N46" s="5"/>
      <c r="O46" s="5"/>
      <c r="P46" s="5"/>
    </row>
    <row r="47" spans="1:16" ht="15.75" thickBot="1">
      <c r="A47" s="16"/>
      <c r="B47" s="16"/>
      <c r="C47" s="16"/>
      <c r="D47" s="16"/>
      <c r="E47" s="10"/>
      <c r="F47" s="10"/>
      <c r="G47" s="16"/>
      <c r="H47" s="51"/>
      <c r="I47" s="52"/>
      <c r="J47" s="52"/>
      <c r="K47" s="55"/>
      <c r="L47" s="56"/>
      <c r="M47" s="5"/>
      <c r="N47" s="5"/>
      <c r="O47" s="5"/>
      <c r="P47" s="5"/>
    </row>
    <row r="48" spans="1:16" ht="15.75" thickBot="1">
      <c r="A48" s="57"/>
      <c r="B48" s="58">
        <f>G40</f>
        <v>21.43702885650865</v>
      </c>
      <c r="C48" s="59" t="s">
        <v>37</v>
      </c>
      <c r="D48" s="59"/>
      <c r="E48" s="60">
        <f>IF(N40=60,N39+1,N39)</f>
        <v>21</v>
      </c>
      <c r="F48" s="61" t="s">
        <v>17</v>
      </c>
      <c r="G48" s="61">
        <f>IF(N40=60,0,N40)</f>
        <v>27</v>
      </c>
      <c r="H48" s="62" t="s">
        <v>38</v>
      </c>
      <c r="I48" s="63"/>
      <c r="J48" s="64"/>
      <c r="K48" s="65"/>
      <c r="L48" s="66"/>
      <c r="M48" s="67"/>
      <c r="N48" s="67"/>
      <c r="O48" s="67"/>
      <c r="P48" s="67"/>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230" t="s">
        <v>39</v>
      </c>
      <c r="B51" s="231"/>
      <c r="C51" s="68"/>
      <c r="D51" s="68"/>
      <c r="E51" s="68"/>
      <c r="F51" s="68"/>
      <c r="G51" s="68"/>
      <c r="H51" s="68"/>
      <c r="I51" s="68"/>
      <c r="J51" s="69"/>
      <c r="K51" s="10"/>
    </row>
    <row r="52" spans="1:11">
      <c r="A52" s="232" t="s">
        <v>40</v>
      </c>
      <c r="B52" s="233"/>
      <c r="C52" s="233"/>
      <c r="D52" s="233"/>
      <c r="E52" s="233"/>
      <c r="F52" s="233"/>
      <c r="G52" s="233"/>
      <c r="H52" s="233"/>
      <c r="I52" s="233"/>
      <c r="J52" s="234"/>
      <c r="K52" s="10"/>
    </row>
    <row r="53" spans="1:11">
      <c r="A53" s="232"/>
      <c r="B53" s="233"/>
      <c r="C53" s="233"/>
      <c r="D53" s="233"/>
      <c r="E53" s="233"/>
      <c r="F53" s="233"/>
      <c r="G53" s="233"/>
      <c r="H53" s="233"/>
      <c r="I53" s="233"/>
      <c r="J53" s="234"/>
      <c r="K53" s="10"/>
    </row>
    <row r="54" spans="1:11">
      <c r="A54" s="232"/>
      <c r="B54" s="233"/>
      <c r="C54" s="233"/>
      <c r="D54" s="233"/>
      <c r="E54" s="233"/>
      <c r="F54" s="233"/>
      <c r="G54" s="233"/>
      <c r="H54" s="233"/>
      <c r="I54" s="233"/>
      <c r="J54" s="234"/>
    </row>
    <row r="55" spans="1:11">
      <c r="A55" s="232"/>
      <c r="B55" s="233"/>
      <c r="C55" s="233"/>
      <c r="D55" s="233"/>
      <c r="E55" s="233"/>
      <c r="F55" s="233"/>
      <c r="G55" s="233"/>
      <c r="H55" s="233"/>
      <c r="I55" s="233"/>
      <c r="J55" s="234"/>
    </row>
    <row r="56" spans="1:11">
      <c r="A56" s="232"/>
      <c r="B56" s="233"/>
      <c r="C56" s="233"/>
      <c r="D56" s="233"/>
      <c r="E56" s="233"/>
      <c r="F56" s="233"/>
      <c r="G56" s="233"/>
      <c r="H56" s="233"/>
      <c r="I56" s="233"/>
      <c r="J56" s="234"/>
    </row>
    <row r="57" spans="1:11">
      <c r="A57" s="232"/>
      <c r="B57" s="233"/>
      <c r="C57" s="233"/>
      <c r="D57" s="233"/>
      <c r="E57" s="233"/>
      <c r="F57" s="233"/>
      <c r="G57" s="233"/>
      <c r="H57" s="233"/>
      <c r="I57" s="233"/>
      <c r="J57" s="234"/>
    </row>
    <row r="58" spans="1:11">
      <c r="A58" s="232"/>
      <c r="B58" s="233"/>
      <c r="C58" s="233"/>
      <c r="D58" s="233"/>
      <c r="E58" s="233"/>
      <c r="F58" s="233"/>
      <c r="G58" s="233"/>
      <c r="H58" s="233"/>
      <c r="I58" s="233"/>
      <c r="J58" s="234"/>
    </row>
    <row r="59" spans="1:11">
      <c r="A59" s="232"/>
      <c r="B59" s="233"/>
      <c r="C59" s="233"/>
      <c r="D59" s="233"/>
      <c r="E59" s="233"/>
      <c r="F59" s="233"/>
      <c r="G59" s="233"/>
      <c r="H59" s="233"/>
      <c r="I59" s="233"/>
      <c r="J59" s="234"/>
    </row>
    <row r="60" spans="1:11">
      <c r="A60" s="232"/>
      <c r="B60" s="233"/>
      <c r="C60" s="233"/>
      <c r="D60" s="233"/>
      <c r="E60" s="233"/>
      <c r="F60" s="233"/>
      <c r="G60" s="233"/>
      <c r="H60" s="233"/>
      <c r="I60" s="233"/>
      <c r="J60" s="234"/>
    </row>
    <row r="61" spans="1:11" ht="15.75" thickBot="1">
      <c r="A61" s="235"/>
      <c r="B61" s="236"/>
      <c r="C61" s="236"/>
      <c r="D61" s="236"/>
      <c r="E61" s="236"/>
      <c r="F61" s="236"/>
      <c r="G61" s="236"/>
      <c r="H61" s="236"/>
      <c r="I61" s="236"/>
      <c r="J61" s="237"/>
    </row>
    <row r="63" spans="1:11">
      <c r="A63" s="223" t="s">
        <v>41</v>
      </c>
      <c r="B63" s="223"/>
      <c r="C63" s="223"/>
      <c r="D63" s="223"/>
      <c r="E63" s="223"/>
    </row>
    <row r="64" spans="1:11">
      <c r="A64" s="70">
        <v>1</v>
      </c>
      <c r="B64" s="224" t="s">
        <v>42</v>
      </c>
      <c r="C64" s="224"/>
      <c r="D64" s="224"/>
      <c r="E64" s="224"/>
      <c r="F64" s="224"/>
      <c r="G64" s="224"/>
      <c r="H64" s="71"/>
      <c r="I64" s="71"/>
      <c r="J64" s="71"/>
    </row>
    <row r="65" spans="1:10">
      <c r="A65" s="70">
        <v>2</v>
      </c>
      <c r="B65" s="225" t="s">
        <v>43</v>
      </c>
      <c r="C65" s="225"/>
      <c r="D65" s="225"/>
      <c r="E65" s="225"/>
      <c r="F65" s="225"/>
      <c r="G65" s="225"/>
      <c r="H65" s="71"/>
      <c r="I65" s="71"/>
      <c r="J65" s="71"/>
    </row>
    <row r="66" spans="1:10">
      <c r="A66" s="70">
        <v>3</v>
      </c>
      <c r="B66" s="222" t="s">
        <v>44</v>
      </c>
      <c r="C66" s="222"/>
      <c r="D66" s="222"/>
      <c r="E66" s="222"/>
      <c r="F66" s="222"/>
      <c r="G66" s="222"/>
      <c r="H66" s="71"/>
      <c r="I66" s="71"/>
      <c r="J66" s="71"/>
    </row>
    <row r="67" spans="1:10">
      <c r="A67" s="70">
        <v>4</v>
      </c>
      <c r="B67" s="222" t="s">
        <v>45</v>
      </c>
      <c r="C67" s="222"/>
      <c r="D67" s="222"/>
      <c r="E67" s="222"/>
      <c r="F67" s="222"/>
      <c r="G67" s="222"/>
      <c r="H67" s="71"/>
      <c r="I67" s="71"/>
      <c r="J67" s="71"/>
    </row>
    <row r="68" spans="1:10">
      <c r="A68" s="70">
        <v>5</v>
      </c>
      <c r="B68" s="222" t="s">
        <v>46</v>
      </c>
      <c r="C68" s="222"/>
      <c r="D68" s="222"/>
      <c r="E68" s="222"/>
      <c r="F68" s="222"/>
      <c r="G68" s="222"/>
      <c r="H68" s="222"/>
      <c r="I68" s="222"/>
      <c r="J68" s="222"/>
    </row>
    <row r="69" spans="1:10">
      <c r="A69" s="70">
        <v>6</v>
      </c>
      <c r="B69" s="222" t="s">
        <v>47</v>
      </c>
      <c r="C69" s="222"/>
      <c r="D69" s="222"/>
      <c r="E69" s="222"/>
      <c r="F69" s="222"/>
      <c r="G69" s="222"/>
      <c r="H69" s="222"/>
      <c r="I69" s="222"/>
      <c r="J69" s="222"/>
    </row>
    <row r="70" spans="1:10">
      <c r="A70" s="70">
        <v>7</v>
      </c>
      <c r="B70" s="222" t="s">
        <v>48</v>
      </c>
      <c r="C70" s="222"/>
      <c r="D70" s="222"/>
      <c r="E70" s="222"/>
      <c r="F70" s="222"/>
      <c r="G70" s="222"/>
      <c r="H70" s="222"/>
      <c r="I70" s="222"/>
      <c r="J70" s="222"/>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5" stopIfTrue="1" operator="containsText" text="dimanche">
      <formula>NOT(ISERROR(SEARCH("dimanche",A1)))</formula>
    </cfRule>
    <cfRule type="containsText" dxfId="10" priority="6" stopIfTrue="1" operator="containsText" text="samedi">
      <formula>NOT(ISERROR(SEARCH("samedi",A1)))</formula>
    </cfRule>
  </conditionalFormatting>
  <conditionalFormatting sqref="A23:G23">
    <cfRule type="containsText" dxfId="9" priority="3" stopIfTrue="1" operator="containsText" text="dimanche">
      <formula>NOT(ISERROR(SEARCH("dimanche",A23)))</formula>
    </cfRule>
    <cfRule type="containsText" dxfId="8" priority="4" stopIfTrue="1" operator="containsText" text="samedi">
      <formula>NOT(ISERROR(SEARCH("samedi",A23)))</formula>
    </cfRule>
  </conditionalFormatting>
  <conditionalFormatting sqref="A51:B51">
    <cfRule type="containsText" dxfId="7" priority="1" stopIfTrue="1" operator="containsText" text="dimanche">
      <formula>NOT(ISERROR(SEARCH("dimanche",A51)))</formula>
    </cfRule>
    <cfRule type="containsText" dxfId="6" priority="2" stopIfTrue="1" operator="containsText" text="samedi">
      <formula>NOT(ISERROR(SEARCH("samedi",A51)))</formula>
    </cfRule>
  </conditionalFormatting>
  <pageMargins left="0.70866141732283472" right="0.70866141732283472" top="0.74803149606299213" bottom="0.74803149606299213" header="0.31496062992125984" footer="0.31496062992125984"/>
  <pageSetup paperSize="9" scale="65"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dimension ref="A1:P70"/>
  <sheetViews>
    <sheetView workbookViewId="0">
      <selection activeCell="A17" sqref="A17"/>
    </sheetView>
  </sheetViews>
  <sheetFormatPr baseColWidth="10" defaultRowHeight="15"/>
  <cols>
    <col min="6" max="6" width="11.85546875" bestFit="1" customWidth="1"/>
  </cols>
  <sheetData>
    <row r="1" spans="1:16" ht="15.75" thickBot="1">
      <c r="A1" s="134" t="s">
        <v>0</v>
      </c>
      <c r="B1" s="2"/>
      <c r="C1" s="2"/>
      <c r="D1" s="2"/>
      <c r="E1" s="2"/>
      <c r="F1" s="2"/>
      <c r="G1" s="2"/>
      <c r="H1" s="2"/>
      <c r="I1" s="2"/>
      <c r="J1" s="2"/>
      <c r="K1" s="2"/>
    </row>
    <row r="2" spans="1:16">
      <c r="A2" s="254" t="s">
        <v>126</v>
      </c>
      <c r="B2" s="255"/>
      <c r="C2" s="255"/>
      <c r="D2" s="255"/>
      <c r="E2" s="255"/>
      <c r="F2" s="255"/>
      <c r="G2" s="255"/>
      <c r="H2" s="255"/>
      <c r="I2" s="255"/>
      <c r="J2" s="256"/>
      <c r="K2" s="3"/>
      <c r="L2" s="154"/>
      <c r="M2" s="155"/>
      <c r="N2" s="155"/>
      <c r="O2" s="155"/>
      <c r="P2" s="155"/>
    </row>
    <row r="3" spans="1:16">
      <c r="A3" s="257"/>
      <c r="B3" s="258"/>
      <c r="C3" s="258"/>
      <c r="D3" s="258"/>
      <c r="E3" s="258"/>
      <c r="F3" s="258"/>
      <c r="G3" s="258"/>
      <c r="H3" s="258"/>
      <c r="I3" s="258"/>
      <c r="J3" s="259"/>
      <c r="K3" s="3"/>
      <c r="L3" s="154"/>
      <c r="M3" s="155"/>
      <c r="N3" s="155"/>
      <c r="O3" s="155"/>
      <c r="P3" s="155"/>
    </row>
    <row r="4" spans="1:16">
      <c r="A4" s="257"/>
      <c r="B4" s="258"/>
      <c r="C4" s="258"/>
      <c r="D4" s="258"/>
      <c r="E4" s="258"/>
      <c r="F4" s="258"/>
      <c r="G4" s="258"/>
      <c r="H4" s="258"/>
      <c r="I4" s="258"/>
      <c r="J4" s="259"/>
      <c r="K4" s="3"/>
      <c r="L4" s="154"/>
      <c r="M4" s="155"/>
      <c r="N4" s="155"/>
      <c r="O4" s="155"/>
      <c r="P4" s="155"/>
    </row>
    <row r="5" spans="1:16">
      <c r="A5" s="257"/>
      <c r="B5" s="258"/>
      <c r="C5" s="258"/>
      <c r="D5" s="258"/>
      <c r="E5" s="258"/>
      <c r="F5" s="258"/>
      <c r="G5" s="258"/>
      <c r="H5" s="258"/>
      <c r="I5" s="258"/>
      <c r="J5" s="259"/>
      <c r="K5" s="3"/>
      <c r="L5" s="155"/>
      <c r="M5" s="155"/>
      <c r="N5" s="155"/>
      <c r="O5" s="155"/>
      <c r="P5" s="155"/>
    </row>
    <row r="6" spans="1:16">
      <c r="A6" s="257"/>
      <c r="B6" s="258"/>
      <c r="C6" s="258"/>
      <c r="D6" s="258"/>
      <c r="E6" s="258"/>
      <c r="F6" s="258"/>
      <c r="G6" s="258"/>
      <c r="H6" s="258"/>
      <c r="I6" s="258"/>
      <c r="J6" s="259"/>
      <c r="K6" s="3"/>
      <c r="L6" s="156"/>
      <c r="M6" s="155"/>
      <c r="N6" s="155"/>
      <c r="O6" s="155"/>
      <c r="P6" s="155"/>
    </row>
    <row r="7" spans="1:16">
      <c r="A7" s="257"/>
      <c r="B7" s="258"/>
      <c r="C7" s="258"/>
      <c r="D7" s="258"/>
      <c r="E7" s="258"/>
      <c r="F7" s="258"/>
      <c r="G7" s="258"/>
      <c r="H7" s="258"/>
      <c r="I7" s="258"/>
      <c r="J7" s="259"/>
      <c r="L7" s="156"/>
      <c r="M7" s="155"/>
      <c r="N7" s="155"/>
      <c r="O7" s="155"/>
      <c r="P7" s="155"/>
    </row>
    <row r="8" spans="1:16">
      <c r="A8" s="257"/>
      <c r="B8" s="258"/>
      <c r="C8" s="258"/>
      <c r="D8" s="258"/>
      <c r="E8" s="258"/>
      <c r="F8" s="258"/>
      <c r="G8" s="258"/>
      <c r="H8" s="258"/>
      <c r="I8" s="258"/>
      <c r="J8" s="259"/>
      <c r="L8" s="155"/>
      <c r="M8" s="155"/>
      <c r="N8" s="155"/>
      <c r="O8" s="155"/>
      <c r="P8" s="155"/>
    </row>
    <row r="9" spans="1:16" ht="15.75" thickBot="1">
      <c r="A9" s="260"/>
      <c r="B9" s="261"/>
      <c r="C9" s="261"/>
      <c r="D9" s="261"/>
      <c r="E9" s="261"/>
      <c r="F9" s="261"/>
      <c r="G9" s="261"/>
      <c r="H9" s="261"/>
      <c r="I9" s="261"/>
      <c r="J9" s="262"/>
      <c r="L9" s="155"/>
      <c r="M9" s="155"/>
      <c r="N9" s="155"/>
      <c r="O9" s="155"/>
      <c r="P9" s="155"/>
    </row>
    <row r="10" spans="1:16">
      <c r="L10" s="157"/>
      <c r="M10" s="155"/>
      <c r="N10" s="155"/>
      <c r="O10" s="155"/>
      <c r="P10" s="155"/>
    </row>
    <row r="11" spans="1:16">
      <c r="A11" s="250" t="s">
        <v>2</v>
      </c>
      <c r="B11" s="250"/>
      <c r="C11" s="250"/>
      <c r="D11" s="250"/>
      <c r="E11" s="250"/>
      <c r="F11" s="250"/>
      <c r="G11" s="250"/>
      <c r="H11" s="250"/>
      <c r="I11" s="250"/>
      <c r="J11" s="250"/>
      <c r="K11" s="8"/>
      <c r="L11" s="155"/>
      <c r="M11" s="155"/>
      <c r="N11" s="155"/>
      <c r="O11" s="155"/>
      <c r="P11" s="155"/>
    </row>
    <row r="12" spans="1:16">
      <c r="A12" s="250"/>
      <c r="B12" s="250"/>
      <c r="C12" s="250"/>
      <c r="D12" s="250"/>
      <c r="E12" s="250"/>
      <c r="F12" s="250"/>
      <c r="G12" s="250"/>
      <c r="H12" s="250"/>
      <c r="I12" s="250"/>
      <c r="J12" s="250"/>
      <c r="K12" s="9"/>
      <c r="L12" s="155"/>
      <c r="M12" s="155"/>
      <c r="N12" s="155"/>
      <c r="O12" s="155"/>
      <c r="P12" s="155"/>
    </row>
    <row r="13" spans="1:16">
      <c r="A13" s="250"/>
      <c r="B13" s="250"/>
      <c r="C13" s="250"/>
      <c r="D13" s="250"/>
      <c r="E13" s="250"/>
      <c r="F13" s="250"/>
      <c r="G13" s="250"/>
      <c r="H13" s="250"/>
      <c r="I13" s="250"/>
      <c r="J13" s="250"/>
      <c r="K13" s="10"/>
      <c r="L13" s="155"/>
      <c r="M13" s="155"/>
      <c r="N13" s="155"/>
      <c r="O13" s="155"/>
      <c r="P13" s="155"/>
    </row>
    <row r="14" spans="1:16">
      <c r="A14" s="11"/>
      <c r="B14" s="11"/>
      <c r="C14" s="12"/>
      <c r="D14" s="12"/>
      <c r="E14" s="12"/>
      <c r="F14" s="12"/>
      <c r="G14" s="10"/>
      <c r="H14" s="10"/>
      <c r="I14" s="10"/>
      <c r="J14" s="10"/>
      <c r="K14" s="10"/>
      <c r="L14" s="155"/>
      <c r="M14" s="155"/>
      <c r="N14" s="155"/>
      <c r="O14" s="155"/>
      <c r="P14" s="155"/>
    </row>
    <row r="15" spans="1:16">
      <c r="A15" s="239" t="s">
        <v>3</v>
      </c>
      <c r="B15" s="239"/>
      <c r="C15" s="239"/>
      <c r="D15" s="13"/>
      <c r="E15" s="13"/>
      <c r="F15" s="13"/>
      <c r="G15" s="13"/>
      <c r="H15" s="13"/>
      <c r="I15" s="13"/>
      <c r="J15" s="13"/>
      <c r="K15" s="13"/>
      <c r="L15" s="158" t="s">
        <v>4</v>
      </c>
      <c r="M15" s="159">
        <v>1</v>
      </c>
      <c r="N15" s="159"/>
      <c r="O15" s="158" t="s">
        <v>5</v>
      </c>
      <c r="P15" s="159">
        <v>31</v>
      </c>
    </row>
    <row r="16" spans="1:16">
      <c r="A16" s="135"/>
      <c r="B16" s="135"/>
      <c r="C16" s="135"/>
      <c r="D16" s="13"/>
      <c r="E16" s="13"/>
      <c r="F16" s="13"/>
      <c r="G16" s="13"/>
      <c r="H16" s="13"/>
      <c r="I16" s="13"/>
      <c r="J16" s="13"/>
      <c r="K16" s="13"/>
      <c r="L16" s="158" t="s">
        <v>6</v>
      </c>
      <c r="M16" s="158">
        <v>9</v>
      </c>
      <c r="N16" s="159"/>
      <c r="O16" s="158" t="s">
        <v>7</v>
      </c>
      <c r="P16" s="158">
        <v>8</v>
      </c>
    </row>
    <row r="17" spans="1:16">
      <c r="A17" s="10"/>
      <c r="B17" s="10"/>
      <c r="C17" s="10" t="s">
        <v>8</v>
      </c>
      <c r="D17" s="10"/>
      <c r="E17" s="10"/>
      <c r="F17" s="17">
        <v>44075</v>
      </c>
      <c r="G17" s="18"/>
      <c r="H17" s="10"/>
      <c r="I17" s="160"/>
      <c r="J17" s="10"/>
      <c r="K17" s="10"/>
      <c r="L17" s="161" t="s">
        <v>9</v>
      </c>
      <c r="M17" s="161">
        <v>2020</v>
      </c>
      <c r="N17" s="158"/>
      <c r="O17" s="161" t="s">
        <v>10</v>
      </c>
      <c r="P17" s="158">
        <v>2021</v>
      </c>
    </row>
    <row r="18" spans="1:16">
      <c r="A18" s="10"/>
      <c r="B18" s="10"/>
      <c r="C18" s="10" t="s">
        <v>11</v>
      </c>
      <c r="D18" s="10"/>
      <c r="E18" s="10"/>
      <c r="F18" s="17">
        <v>44439</v>
      </c>
      <c r="G18" s="18"/>
      <c r="H18" s="10"/>
      <c r="I18" s="160"/>
      <c r="J18" s="10"/>
      <c r="K18" s="10"/>
      <c r="L18" s="161"/>
      <c r="M18" s="161"/>
      <c r="N18" s="161"/>
      <c r="O18" s="161"/>
      <c r="P18" s="161"/>
    </row>
    <row r="19" spans="1:16">
      <c r="A19" s="10"/>
      <c r="B19" s="10"/>
      <c r="C19" s="10"/>
      <c r="D19" s="21"/>
      <c r="E19" s="21"/>
      <c r="F19" s="13"/>
      <c r="G19" s="162"/>
      <c r="H19" s="162"/>
      <c r="I19" s="162"/>
      <c r="J19" s="13"/>
      <c r="K19" s="13"/>
      <c r="L19" s="158" t="s">
        <v>12</v>
      </c>
      <c r="M19" s="158">
        <v>30</v>
      </c>
      <c r="N19" s="158"/>
      <c r="O19" s="158" t="s">
        <v>13</v>
      </c>
      <c r="P19" s="159">
        <v>300</v>
      </c>
    </row>
    <row r="20" spans="1:16">
      <c r="A20" s="10"/>
      <c r="B20" s="10"/>
      <c r="C20" s="10" t="s">
        <v>14</v>
      </c>
      <c r="D20" s="23"/>
      <c r="E20" s="10"/>
      <c r="F20" s="163">
        <v>12</v>
      </c>
      <c r="G20" s="10"/>
      <c r="H20" s="10"/>
      <c r="I20" s="10"/>
      <c r="J20" s="10"/>
      <c r="K20" s="10"/>
      <c r="L20" s="158" t="s">
        <v>15</v>
      </c>
      <c r="M20" s="158">
        <v>30</v>
      </c>
      <c r="N20" s="159"/>
      <c r="O20" s="158"/>
      <c r="P20" s="158"/>
    </row>
    <row r="21" spans="1:16">
      <c r="A21" s="10"/>
      <c r="B21" s="10"/>
      <c r="C21" s="10"/>
      <c r="D21" s="23"/>
      <c r="E21" s="10"/>
      <c r="F21" s="10"/>
      <c r="G21" s="10"/>
      <c r="H21" s="10"/>
      <c r="I21" s="10"/>
      <c r="J21" s="10"/>
      <c r="K21" s="10"/>
      <c r="L21" s="155"/>
      <c r="M21" s="155"/>
      <c r="N21" s="155"/>
      <c r="O21" s="155"/>
      <c r="P21" s="155"/>
    </row>
    <row r="22" spans="1:16">
      <c r="A22" s="239" t="s">
        <v>16</v>
      </c>
      <c r="B22" s="239"/>
      <c r="C22" s="239"/>
      <c r="D22" s="239"/>
      <c r="E22" s="239"/>
      <c r="F22" s="239"/>
      <c r="G22" s="239"/>
      <c r="H22" s="163">
        <v>1150.56</v>
      </c>
      <c r="I22" s="229" t="s">
        <v>17</v>
      </c>
      <c r="J22" s="229"/>
      <c r="K22" s="10"/>
      <c r="L22" s="155"/>
      <c r="M22" s="155"/>
      <c r="N22" s="155"/>
      <c r="O22" s="155"/>
      <c r="P22" s="155"/>
    </row>
    <row r="23" spans="1:16">
      <c r="A23" s="239" t="s">
        <v>18</v>
      </c>
      <c r="B23" s="239"/>
      <c r="C23" s="239"/>
      <c r="D23" s="239"/>
      <c r="E23" s="239"/>
      <c r="F23" s="239"/>
      <c r="G23" s="239"/>
      <c r="H23" s="25">
        <v>5.0336999999999996</v>
      </c>
      <c r="I23" s="25"/>
      <c r="J23" s="26"/>
      <c r="K23" s="26"/>
      <c r="L23" s="161"/>
      <c r="M23" s="161"/>
      <c r="N23" s="161"/>
      <c r="O23" s="161"/>
      <c r="P23" s="161"/>
    </row>
    <row r="24" spans="1:16">
      <c r="A24" t="s">
        <v>19</v>
      </c>
      <c r="F24" s="27"/>
      <c r="G24" s="25"/>
      <c r="H24" s="164">
        <v>1155.5936999999999</v>
      </c>
      <c r="I24" s="25"/>
      <c r="J24" s="26"/>
      <c r="K24" s="29"/>
      <c r="L24" s="161"/>
      <c r="M24" s="161"/>
      <c r="N24" s="161"/>
      <c r="O24" s="161"/>
      <c r="P24" s="161"/>
    </row>
    <row r="25" spans="1:16">
      <c r="A25" s="251" t="s">
        <v>20</v>
      </c>
      <c r="B25" s="251"/>
      <c r="C25" s="251"/>
      <c r="D25" s="251"/>
      <c r="E25" s="251"/>
      <c r="F25" s="27"/>
      <c r="G25" s="25"/>
      <c r="H25" s="25"/>
      <c r="I25" s="25"/>
      <c r="J25" s="26"/>
      <c r="K25" s="26"/>
      <c r="L25" s="161"/>
      <c r="M25" s="161"/>
      <c r="N25" s="161"/>
      <c r="O25" s="161"/>
      <c r="P25" s="161"/>
    </row>
    <row r="26" spans="1:16">
      <c r="A26" s="10"/>
      <c r="B26" s="30">
        <v>1607</v>
      </c>
      <c r="C26" s="238" t="s">
        <v>21</v>
      </c>
      <c r="D26" s="238"/>
      <c r="E26" s="238"/>
      <c r="F26" s="30">
        <v>1820</v>
      </c>
      <c r="G26" s="229" t="s">
        <v>22</v>
      </c>
      <c r="H26" s="229"/>
      <c r="I26" s="135"/>
      <c r="J26" s="10"/>
      <c r="K26" s="10"/>
      <c r="L26" s="155"/>
      <c r="M26" s="155"/>
      <c r="N26" s="155"/>
      <c r="O26" s="155"/>
      <c r="P26" s="155"/>
    </row>
    <row r="27" spans="1:16">
      <c r="A27" s="10"/>
      <c r="B27" s="165">
        <v>1155.5936999999999</v>
      </c>
      <c r="C27" s="238" t="s">
        <v>21</v>
      </c>
      <c r="D27" s="238"/>
      <c r="E27" s="238"/>
      <c r="F27" s="166">
        <v>1308.7619999999999</v>
      </c>
      <c r="G27" s="229" t="s">
        <v>22</v>
      </c>
      <c r="H27" s="229"/>
      <c r="I27" s="135"/>
      <c r="J27" s="33"/>
      <c r="K27" s="33"/>
      <c r="L27" s="155"/>
      <c r="M27" s="155"/>
      <c r="N27" s="155"/>
      <c r="O27" s="155"/>
      <c r="P27" s="155"/>
    </row>
    <row r="28" spans="1:16">
      <c r="A28" s="26"/>
      <c r="B28" s="34"/>
      <c r="C28" s="35"/>
      <c r="D28" s="167"/>
      <c r="E28" s="27"/>
      <c r="F28" s="27"/>
      <c r="G28" s="27"/>
      <c r="H28" s="27"/>
      <c r="I28" s="27"/>
      <c r="J28" s="27"/>
      <c r="K28" s="27"/>
      <c r="L28" s="161"/>
      <c r="M28" s="161"/>
      <c r="N28" s="161"/>
      <c r="O28" s="161"/>
      <c r="P28" s="161"/>
    </row>
    <row r="29" spans="1:16">
      <c r="A29" s="168"/>
      <c r="B29" s="169"/>
      <c r="C29" s="168"/>
      <c r="D29" s="168"/>
      <c r="E29" s="170"/>
      <c r="F29" s="171">
        <v>1155.5936999999999</v>
      </c>
      <c r="G29" s="172" t="s">
        <v>23</v>
      </c>
      <c r="H29" s="172"/>
      <c r="I29" s="172"/>
      <c r="J29" s="172"/>
      <c r="K29" s="172"/>
      <c r="L29" s="158"/>
      <c r="M29" s="158"/>
      <c r="N29" s="158"/>
      <c r="O29" s="158"/>
      <c r="P29" s="158"/>
    </row>
    <row r="30" spans="1:16">
      <c r="A30" s="10"/>
      <c r="B30" s="10"/>
      <c r="C30" s="10"/>
      <c r="D30" s="10"/>
      <c r="E30" s="10"/>
      <c r="F30" s="10"/>
      <c r="G30" s="10"/>
      <c r="H30" s="10"/>
      <c r="I30" s="10"/>
      <c r="J30" s="10"/>
      <c r="K30" s="10"/>
      <c r="L30" s="155"/>
      <c r="M30" s="155"/>
      <c r="N30" s="155"/>
      <c r="O30" s="155"/>
      <c r="P30" s="155"/>
    </row>
    <row r="31" spans="1:16">
      <c r="A31" s="240" t="s">
        <v>24</v>
      </c>
      <c r="B31" s="240"/>
      <c r="C31" s="240"/>
      <c r="D31" s="10"/>
      <c r="E31" s="10"/>
      <c r="F31" s="10"/>
      <c r="G31" s="10"/>
      <c r="H31" s="10"/>
      <c r="I31" s="10"/>
      <c r="J31" s="10"/>
      <c r="K31" s="10"/>
      <c r="L31" s="155"/>
      <c r="M31" s="155"/>
      <c r="N31" s="155"/>
      <c r="O31" s="155"/>
      <c r="P31" s="155"/>
    </row>
    <row r="32" spans="1:16">
      <c r="A32" s="138"/>
      <c r="B32" s="138"/>
      <c r="C32" s="138"/>
      <c r="D32" s="10"/>
      <c r="E32" s="10"/>
      <c r="F32" s="10"/>
      <c r="G32" s="10"/>
      <c r="H32" s="10"/>
      <c r="I32" s="10"/>
      <c r="J32" s="10"/>
      <c r="K32" s="10"/>
      <c r="L32" s="155"/>
      <c r="M32" s="155"/>
      <c r="N32" s="155"/>
      <c r="O32" s="155"/>
      <c r="P32" s="155"/>
    </row>
    <row r="33" spans="1:16">
      <c r="A33" s="10"/>
      <c r="B33" s="163">
        <v>1308.7619999999999</v>
      </c>
      <c r="C33" s="238" t="s">
        <v>25</v>
      </c>
      <c r="D33" s="238"/>
      <c r="E33" s="163">
        <v>12</v>
      </c>
      <c r="F33" s="238" t="s">
        <v>26</v>
      </c>
      <c r="G33" s="238"/>
      <c r="H33" s="173">
        <v>109.06349999999999</v>
      </c>
      <c r="I33" s="238" t="s">
        <v>27</v>
      </c>
      <c r="J33" s="238"/>
      <c r="K33" s="136"/>
      <c r="L33" s="155"/>
      <c r="M33" s="155"/>
      <c r="N33" s="155"/>
      <c r="O33" s="155"/>
      <c r="P33" s="155"/>
    </row>
    <row r="34" spans="1:16">
      <c r="A34" s="26"/>
      <c r="B34" s="34"/>
      <c r="C34" s="35"/>
      <c r="D34" s="167"/>
      <c r="E34" s="27"/>
      <c r="F34" s="27"/>
      <c r="G34" s="27"/>
      <c r="H34" s="27"/>
      <c r="I34" s="27"/>
      <c r="J34" s="27"/>
      <c r="K34" s="27"/>
      <c r="L34" s="161"/>
      <c r="M34" s="161"/>
      <c r="N34" s="161"/>
      <c r="O34" s="161"/>
      <c r="P34" s="161"/>
    </row>
    <row r="35" spans="1:16">
      <c r="A35" s="168"/>
      <c r="B35" s="169"/>
      <c r="C35" s="168"/>
      <c r="D35" s="168"/>
      <c r="E35" s="168"/>
      <c r="F35" s="168"/>
      <c r="G35" s="168"/>
      <c r="H35" s="171">
        <v>1308.7619999999999</v>
      </c>
      <c r="I35" s="174" t="s">
        <v>28</v>
      </c>
      <c r="J35" s="175">
        <v>12</v>
      </c>
      <c r="K35" s="168"/>
      <c r="L35" s="158"/>
      <c r="M35" s="158"/>
      <c r="N35" s="158"/>
      <c r="O35" s="158"/>
      <c r="P35" s="158"/>
    </row>
    <row r="36" spans="1:16">
      <c r="A36" s="10"/>
      <c r="B36" s="10"/>
      <c r="C36" s="10"/>
      <c r="D36" s="10"/>
      <c r="E36" s="10"/>
      <c r="F36" s="10"/>
      <c r="G36" s="10"/>
      <c r="H36" s="10"/>
      <c r="I36" s="10"/>
      <c r="J36" s="10"/>
      <c r="K36" s="10"/>
      <c r="L36" s="155"/>
      <c r="M36" s="155"/>
      <c r="N36" s="155"/>
      <c r="O36" s="155"/>
      <c r="P36" s="155"/>
    </row>
    <row r="37" spans="1:16">
      <c r="A37" s="239" t="s">
        <v>29</v>
      </c>
      <c r="B37" s="239"/>
      <c r="C37" s="239"/>
      <c r="D37" s="239"/>
      <c r="E37" s="10"/>
      <c r="F37" s="10"/>
      <c r="G37" s="10"/>
      <c r="H37" s="10"/>
      <c r="I37" s="10"/>
      <c r="J37" s="10"/>
      <c r="K37" s="10"/>
      <c r="L37" s="155"/>
      <c r="M37" s="155"/>
      <c r="N37" s="155"/>
      <c r="O37" s="155"/>
      <c r="P37" s="155"/>
    </row>
    <row r="38" spans="1:16">
      <c r="A38" s="10"/>
      <c r="B38" s="10"/>
      <c r="C38" s="10"/>
      <c r="D38" s="10"/>
      <c r="E38" s="10"/>
      <c r="F38" s="10"/>
      <c r="G38" s="10"/>
      <c r="H38" s="10"/>
      <c r="I38" s="10"/>
      <c r="J38" s="10"/>
      <c r="K38" s="10"/>
      <c r="L38" s="155"/>
      <c r="M38" s="155"/>
      <c r="N38" s="155"/>
      <c r="O38" s="155"/>
      <c r="P38" s="155"/>
    </row>
    <row r="39" spans="1:16">
      <c r="A39" s="10"/>
      <c r="B39" s="136">
        <v>151.66999999999999</v>
      </c>
      <c r="C39" s="238" t="s">
        <v>30</v>
      </c>
      <c r="D39" s="238"/>
      <c r="E39" s="238"/>
      <c r="F39" s="238"/>
      <c r="G39" s="47">
        <v>35</v>
      </c>
      <c r="H39" s="33" t="s">
        <v>31</v>
      </c>
      <c r="I39" s="33"/>
      <c r="J39" s="33"/>
      <c r="K39" s="33"/>
      <c r="L39" s="176" t="s">
        <v>32</v>
      </c>
      <c r="M39" s="176"/>
      <c r="N39" s="177">
        <v>25</v>
      </c>
      <c r="O39" s="155"/>
      <c r="P39" s="155"/>
    </row>
    <row r="40" spans="1:16">
      <c r="A40" s="10"/>
      <c r="B40" s="163">
        <v>109.06349999999999</v>
      </c>
      <c r="C40" s="238" t="s">
        <v>30</v>
      </c>
      <c r="D40" s="238"/>
      <c r="E40" s="238"/>
      <c r="F40" s="238"/>
      <c r="G40" s="173">
        <v>25.167946858310806</v>
      </c>
      <c r="H40" s="50" t="s">
        <v>31</v>
      </c>
      <c r="I40" s="50"/>
      <c r="J40" s="33"/>
      <c r="K40" s="33"/>
      <c r="L40" s="252" t="s">
        <v>33</v>
      </c>
      <c r="M40" s="252"/>
      <c r="N40" s="158">
        <v>11</v>
      </c>
      <c r="O40" s="155"/>
      <c r="P40" s="155"/>
    </row>
    <row r="41" spans="1:16">
      <c r="A41" s="26"/>
      <c r="B41" s="34"/>
      <c r="C41" s="35"/>
      <c r="D41" s="167"/>
      <c r="E41" s="27"/>
      <c r="F41" s="27"/>
      <c r="G41" s="27"/>
      <c r="H41" s="27"/>
      <c r="I41" s="27"/>
      <c r="J41" s="27"/>
      <c r="K41" s="27"/>
      <c r="L41" s="161"/>
      <c r="M41" s="161"/>
      <c r="N41" s="161"/>
      <c r="O41" s="161"/>
      <c r="P41" s="161"/>
    </row>
    <row r="42" spans="1:16">
      <c r="A42" s="168"/>
      <c r="B42" s="169"/>
      <c r="C42" s="168"/>
      <c r="D42" s="168"/>
      <c r="E42" s="168"/>
      <c r="F42" s="170"/>
      <c r="G42" s="171">
        <v>109.06349999999999</v>
      </c>
      <c r="H42" s="253" t="s">
        <v>34</v>
      </c>
      <c r="I42" s="253"/>
      <c r="J42" s="172"/>
      <c r="K42" s="172"/>
      <c r="L42" s="158"/>
      <c r="M42" s="158"/>
      <c r="N42" s="158"/>
      <c r="O42" s="158"/>
      <c r="P42" s="158"/>
    </row>
    <row r="43" spans="1:16">
      <c r="A43" s="10"/>
      <c r="B43" s="10"/>
      <c r="C43" s="10"/>
      <c r="D43" s="10"/>
      <c r="E43" s="10"/>
      <c r="F43" s="10"/>
      <c r="G43" s="10"/>
      <c r="H43" s="10"/>
      <c r="I43" s="10"/>
      <c r="J43" s="10"/>
      <c r="K43" s="10"/>
      <c r="L43" s="155"/>
      <c r="M43" s="155"/>
      <c r="N43" s="155"/>
      <c r="O43" s="155"/>
      <c r="P43" s="155"/>
    </row>
    <row r="44" spans="1:16">
      <c r="A44" s="228" t="s">
        <v>35</v>
      </c>
      <c r="B44" s="228"/>
      <c r="C44" s="10"/>
      <c r="D44" s="10"/>
      <c r="E44" s="47"/>
      <c r="F44" s="229"/>
      <c r="G44" s="229"/>
      <c r="H44" s="178"/>
      <c r="I44" s="179"/>
      <c r="J44" s="179"/>
      <c r="K44" s="180"/>
      <c r="L44" s="155"/>
      <c r="M44" s="155"/>
      <c r="N44" s="155"/>
      <c r="O44" s="155"/>
      <c r="P44" s="155"/>
    </row>
    <row r="45" spans="1:16">
      <c r="A45" s="137"/>
      <c r="B45" s="137"/>
      <c r="C45" s="136"/>
      <c r="D45" s="136"/>
      <c r="E45" s="47"/>
      <c r="F45" s="135"/>
      <c r="G45" s="135"/>
      <c r="H45" s="178"/>
      <c r="I45" s="179"/>
      <c r="J45" s="179"/>
      <c r="K45" s="181"/>
      <c r="L45" s="155"/>
      <c r="M45" s="155"/>
      <c r="N45" s="155"/>
      <c r="O45" s="155"/>
      <c r="P45" s="155"/>
    </row>
    <row r="46" spans="1:16">
      <c r="A46" s="33" t="s">
        <v>36</v>
      </c>
      <c r="B46" s="33"/>
      <c r="C46" s="33"/>
      <c r="D46" s="33"/>
      <c r="E46" s="10"/>
      <c r="F46" s="10"/>
      <c r="G46" s="135"/>
      <c r="H46" s="178"/>
      <c r="I46" s="179"/>
      <c r="J46" s="179"/>
      <c r="K46" s="181"/>
      <c r="L46" s="182"/>
      <c r="M46" s="155"/>
      <c r="N46" s="155"/>
      <c r="O46" s="155"/>
      <c r="P46" s="155"/>
    </row>
    <row r="47" spans="1:16" ht="15.75" thickBot="1">
      <c r="A47" s="135"/>
      <c r="B47" s="135"/>
      <c r="C47" s="135"/>
      <c r="D47" s="135"/>
      <c r="E47" s="10"/>
      <c r="F47" s="10"/>
      <c r="G47" s="135"/>
      <c r="H47" s="178"/>
      <c r="I47" s="179"/>
      <c r="J47" s="179"/>
      <c r="K47" s="181"/>
      <c r="L47" s="182"/>
      <c r="M47" s="155"/>
      <c r="N47" s="155"/>
      <c r="O47" s="155"/>
      <c r="P47" s="155"/>
    </row>
    <row r="48" spans="1:16" ht="15.75" thickBot="1">
      <c r="A48" s="57"/>
      <c r="B48" s="58">
        <v>25.167946858310806</v>
      </c>
      <c r="C48" s="59" t="s">
        <v>37</v>
      </c>
      <c r="D48" s="59"/>
      <c r="E48" s="183">
        <v>25</v>
      </c>
      <c r="F48" s="184" t="s">
        <v>17</v>
      </c>
      <c r="G48" s="184">
        <v>11</v>
      </c>
      <c r="H48" s="185" t="s">
        <v>38</v>
      </c>
      <c r="I48" s="186"/>
      <c r="J48" s="187"/>
      <c r="K48" s="188"/>
      <c r="L48" s="189"/>
      <c r="M48" s="190"/>
      <c r="N48" s="190"/>
      <c r="O48" s="190"/>
      <c r="P48" s="190"/>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230" t="s">
        <v>39</v>
      </c>
      <c r="B51" s="231"/>
      <c r="C51" s="68"/>
      <c r="D51" s="68"/>
      <c r="E51" s="68"/>
      <c r="F51" s="68"/>
      <c r="G51" s="68"/>
      <c r="H51" s="68"/>
      <c r="I51" s="68"/>
      <c r="J51" s="69"/>
      <c r="K51" s="10"/>
    </row>
    <row r="52" spans="1:11">
      <c r="A52" s="232" t="s">
        <v>127</v>
      </c>
      <c r="B52" s="233"/>
      <c r="C52" s="233"/>
      <c r="D52" s="233"/>
      <c r="E52" s="233"/>
      <c r="F52" s="233"/>
      <c r="G52" s="233"/>
      <c r="H52" s="233"/>
      <c r="I52" s="233"/>
      <c r="J52" s="234"/>
      <c r="K52" s="10"/>
    </row>
    <row r="53" spans="1:11">
      <c r="A53" s="232"/>
      <c r="B53" s="233"/>
      <c r="C53" s="233"/>
      <c r="D53" s="233"/>
      <c r="E53" s="233"/>
      <c r="F53" s="233"/>
      <c r="G53" s="233"/>
      <c r="H53" s="233"/>
      <c r="I53" s="233"/>
      <c r="J53" s="234"/>
      <c r="K53" s="10"/>
    </row>
    <row r="54" spans="1:11">
      <c r="A54" s="232"/>
      <c r="B54" s="233"/>
      <c r="C54" s="233"/>
      <c r="D54" s="233"/>
      <c r="E54" s="233"/>
      <c r="F54" s="233"/>
      <c r="G54" s="233"/>
      <c r="H54" s="233"/>
      <c r="I54" s="233"/>
      <c r="J54" s="234"/>
    </row>
    <row r="55" spans="1:11">
      <c r="A55" s="232"/>
      <c r="B55" s="233"/>
      <c r="C55" s="233"/>
      <c r="D55" s="233"/>
      <c r="E55" s="233"/>
      <c r="F55" s="233"/>
      <c r="G55" s="233"/>
      <c r="H55" s="233"/>
      <c r="I55" s="233"/>
      <c r="J55" s="234"/>
    </row>
    <row r="56" spans="1:11">
      <c r="A56" s="232"/>
      <c r="B56" s="233"/>
      <c r="C56" s="233"/>
      <c r="D56" s="233"/>
      <c r="E56" s="233"/>
      <c r="F56" s="233"/>
      <c r="G56" s="233"/>
      <c r="H56" s="233"/>
      <c r="I56" s="233"/>
      <c r="J56" s="234"/>
    </row>
    <row r="57" spans="1:11">
      <c r="A57" s="232"/>
      <c r="B57" s="233"/>
      <c r="C57" s="233"/>
      <c r="D57" s="233"/>
      <c r="E57" s="233"/>
      <c r="F57" s="233"/>
      <c r="G57" s="233"/>
      <c r="H57" s="233"/>
      <c r="I57" s="233"/>
      <c r="J57" s="234"/>
    </row>
    <row r="58" spans="1:11">
      <c r="A58" s="232"/>
      <c r="B58" s="233"/>
      <c r="C58" s="233"/>
      <c r="D58" s="233"/>
      <c r="E58" s="233"/>
      <c r="F58" s="233"/>
      <c r="G58" s="233"/>
      <c r="H58" s="233"/>
      <c r="I58" s="233"/>
      <c r="J58" s="234"/>
    </row>
    <row r="59" spans="1:11">
      <c r="A59" s="232"/>
      <c r="B59" s="233"/>
      <c r="C59" s="233"/>
      <c r="D59" s="233"/>
      <c r="E59" s="233"/>
      <c r="F59" s="233"/>
      <c r="G59" s="233"/>
      <c r="H59" s="233"/>
      <c r="I59" s="233"/>
      <c r="J59" s="234"/>
    </row>
    <row r="60" spans="1:11">
      <c r="A60" s="232"/>
      <c r="B60" s="233"/>
      <c r="C60" s="233"/>
      <c r="D60" s="233"/>
      <c r="E60" s="233"/>
      <c r="F60" s="233"/>
      <c r="G60" s="233"/>
      <c r="H60" s="233"/>
      <c r="I60" s="233"/>
      <c r="J60" s="234"/>
    </row>
    <row r="61" spans="1:11" ht="15.75" thickBot="1">
      <c r="A61" s="235"/>
      <c r="B61" s="236"/>
      <c r="C61" s="236"/>
      <c r="D61" s="236"/>
      <c r="E61" s="236"/>
      <c r="F61" s="236"/>
      <c r="G61" s="236"/>
      <c r="H61" s="236"/>
      <c r="I61" s="236"/>
      <c r="J61" s="237"/>
    </row>
    <row r="63" spans="1:11">
      <c r="A63" s="223" t="s">
        <v>41</v>
      </c>
      <c r="B63" s="223"/>
      <c r="C63" s="223"/>
      <c r="D63" s="223"/>
      <c r="E63" s="223"/>
    </row>
    <row r="64" spans="1:11">
      <c r="A64" s="70">
        <v>1</v>
      </c>
      <c r="B64" s="224" t="s">
        <v>42</v>
      </c>
      <c r="C64" s="224"/>
      <c r="D64" s="224"/>
      <c r="E64" s="224"/>
      <c r="F64" s="224"/>
      <c r="G64" s="224"/>
      <c r="H64" s="71"/>
      <c r="I64" s="71"/>
      <c r="J64" s="71"/>
    </row>
    <row r="65" spans="1:10">
      <c r="A65" s="70">
        <v>2</v>
      </c>
      <c r="B65" s="225" t="s">
        <v>43</v>
      </c>
      <c r="C65" s="225"/>
      <c r="D65" s="225"/>
      <c r="E65" s="225"/>
      <c r="F65" s="225"/>
      <c r="G65" s="225"/>
      <c r="H65" s="71"/>
      <c r="I65" s="71"/>
      <c r="J65" s="71"/>
    </row>
    <row r="66" spans="1:10">
      <c r="A66" s="70">
        <v>3</v>
      </c>
      <c r="B66" s="222" t="s">
        <v>44</v>
      </c>
      <c r="C66" s="222"/>
      <c r="D66" s="222"/>
      <c r="E66" s="222"/>
      <c r="F66" s="222"/>
      <c r="G66" s="222"/>
      <c r="H66" s="71"/>
      <c r="I66" s="71"/>
      <c r="J66" s="71"/>
    </row>
    <row r="67" spans="1:10">
      <c r="A67" s="70">
        <v>4</v>
      </c>
      <c r="B67" s="222" t="s">
        <v>45</v>
      </c>
      <c r="C67" s="222"/>
      <c r="D67" s="222"/>
      <c r="E67" s="222"/>
      <c r="F67" s="222"/>
      <c r="G67" s="222"/>
      <c r="H67" s="71"/>
      <c r="I67" s="71"/>
      <c r="J67" s="71"/>
    </row>
    <row r="68" spans="1:10">
      <c r="A68" s="70">
        <v>5</v>
      </c>
      <c r="B68" s="222" t="s">
        <v>46</v>
      </c>
      <c r="C68" s="222"/>
      <c r="D68" s="222"/>
      <c r="E68" s="222"/>
      <c r="F68" s="222"/>
      <c r="G68" s="222"/>
      <c r="H68" s="222"/>
      <c r="I68" s="222"/>
      <c r="J68" s="222"/>
    </row>
    <row r="69" spans="1:10">
      <c r="A69" s="70">
        <v>6</v>
      </c>
      <c r="B69" s="222" t="s">
        <v>47</v>
      </c>
      <c r="C69" s="222"/>
      <c r="D69" s="222"/>
      <c r="E69" s="222"/>
      <c r="F69" s="222"/>
      <c r="G69" s="222"/>
      <c r="H69" s="222"/>
      <c r="I69" s="222"/>
      <c r="J69" s="222"/>
    </row>
    <row r="70" spans="1:10">
      <c r="A70" s="70">
        <v>7</v>
      </c>
      <c r="B70" s="222" t="s">
        <v>48</v>
      </c>
      <c r="C70" s="222"/>
      <c r="D70" s="222"/>
      <c r="E70" s="222"/>
      <c r="F70" s="222"/>
      <c r="G70" s="222"/>
      <c r="H70" s="222"/>
      <c r="I70" s="222"/>
      <c r="J70" s="222"/>
    </row>
  </sheetData>
  <sheetProtection password="9BD0" sheet="1" objects="1" scenarios="1"/>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J26"/>
  <sheetViews>
    <sheetView workbookViewId="0">
      <selection activeCell="E13" sqref="E13"/>
    </sheetView>
  </sheetViews>
  <sheetFormatPr baseColWidth="10" defaultRowHeight="15"/>
  <cols>
    <col min="1" max="1" width="32.85546875" customWidth="1"/>
    <col min="2" max="2" width="18.42578125" customWidth="1"/>
    <col min="3" max="3" width="29" customWidth="1"/>
  </cols>
  <sheetData>
    <row r="1" spans="1:10" ht="20.25">
      <c r="A1" s="139" t="s">
        <v>69</v>
      </c>
      <c r="B1" s="140" t="s">
        <v>125</v>
      </c>
      <c r="C1" s="140" t="s">
        <v>124</v>
      </c>
    </row>
    <row r="2" spans="1:10" ht="20.25">
      <c r="A2" s="139"/>
      <c r="B2" s="139"/>
      <c r="C2" s="139"/>
    </row>
    <row r="3" spans="1:10" ht="20.25">
      <c r="A3" s="141" t="s">
        <v>70</v>
      </c>
      <c r="B3" s="141" t="s">
        <v>71</v>
      </c>
      <c r="C3" s="141" t="s">
        <v>72</v>
      </c>
    </row>
    <row r="4" spans="1:10" ht="20.25">
      <c r="A4" s="142" t="s">
        <v>73</v>
      </c>
      <c r="B4" s="142" t="s">
        <v>74</v>
      </c>
      <c r="C4" s="142" t="s">
        <v>75</v>
      </c>
    </row>
    <row r="5" spans="1:10" ht="20.25">
      <c r="A5" s="143" t="s">
        <v>76</v>
      </c>
      <c r="B5" s="143" t="s">
        <v>77</v>
      </c>
      <c r="C5" s="143" t="s">
        <v>78</v>
      </c>
    </row>
    <row r="6" spans="1:10" ht="20.25">
      <c r="A6" s="142" t="s">
        <v>79</v>
      </c>
      <c r="B6" s="142" t="s">
        <v>80</v>
      </c>
      <c r="C6" s="142" t="s">
        <v>81</v>
      </c>
    </row>
    <row r="7" spans="1:10" ht="20.25">
      <c r="A7" s="143" t="s">
        <v>82</v>
      </c>
      <c r="B7" s="143" t="s">
        <v>83</v>
      </c>
      <c r="C7" s="143" t="s">
        <v>84</v>
      </c>
    </row>
    <row r="8" spans="1:10" ht="20.25">
      <c r="A8" s="144" t="s">
        <v>102</v>
      </c>
      <c r="B8" s="144" t="s">
        <v>103</v>
      </c>
      <c r="C8" s="142" t="s">
        <v>85</v>
      </c>
    </row>
    <row r="9" spans="1:10" ht="20.25">
      <c r="A9" s="145" t="s">
        <v>86</v>
      </c>
      <c r="B9" s="144" t="s">
        <v>104</v>
      </c>
      <c r="C9" s="142"/>
    </row>
    <row r="10" spans="1:10" ht="20.25">
      <c r="A10" s="146" t="s">
        <v>87</v>
      </c>
      <c r="B10" s="147" t="s">
        <v>105</v>
      </c>
      <c r="C10" s="148"/>
    </row>
    <row r="11" spans="1:10">
      <c r="A11" s="149"/>
      <c r="B11" s="149"/>
      <c r="C11" s="149"/>
      <c r="H11" s="29"/>
      <c r="I11" s="29"/>
      <c r="J11" s="29"/>
    </row>
    <row r="12" spans="1:10" ht="20.25">
      <c r="A12" s="150" t="s">
        <v>97</v>
      </c>
      <c r="B12" s="151" t="s">
        <v>105</v>
      </c>
      <c r="C12" s="149"/>
      <c r="F12" s="29"/>
    </row>
    <row r="13" spans="1:10" ht="20.25">
      <c r="A13" s="149" t="s">
        <v>99</v>
      </c>
      <c r="B13" s="151" t="s">
        <v>101</v>
      </c>
      <c r="C13" s="149"/>
    </row>
    <row r="14" spans="1:10" ht="21">
      <c r="A14" s="150" t="s">
        <v>100</v>
      </c>
      <c r="B14" s="152" t="s">
        <v>106</v>
      </c>
      <c r="C14" s="149"/>
    </row>
    <row r="15" spans="1:10" ht="21">
      <c r="A15" s="153" t="s">
        <v>108</v>
      </c>
      <c r="B15" s="152" t="s">
        <v>107</v>
      </c>
      <c r="C15" s="149"/>
      <c r="G15" s="87"/>
    </row>
    <row r="16" spans="1:10">
      <c r="A16" s="149"/>
      <c r="B16" s="149"/>
      <c r="C16" s="149"/>
    </row>
    <row r="17" spans="1:3">
      <c r="A17" s="149"/>
      <c r="B17" s="149"/>
      <c r="C17" s="149"/>
    </row>
    <row r="18" spans="1:3">
      <c r="A18" s="149"/>
      <c r="B18" s="149"/>
      <c r="C18" s="149"/>
    </row>
    <row r="19" spans="1:3">
      <c r="A19" s="149"/>
      <c r="B19" s="149"/>
      <c r="C19" s="149"/>
    </row>
    <row r="20" spans="1:3">
      <c r="A20" s="149" t="s">
        <v>88</v>
      </c>
      <c r="B20" s="149" t="s">
        <v>89</v>
      </c>
      <c r="C20" s="149"/>
    </row>
    <row r="21" spans="1:3">
      <c r="A21" s="149" t="s">
        <v>90</v>
      </c>
      <c r="B21" s="149" t="s">
        <v>91</v>
      </c>
      <c r="C21" s="149"/>
    </row>
    <row r="22" spans="1:3">
      <c r="A22" s="149" t="s">
        <v>92</v>
      </c>
      <c r="B22" s="149" t="s">
        <v>93</v>
      </c>
      <c r="C22" s="149"/>
    </row>
    <row r="23" spans="1:3">
      <c r="A23" s="149" t="s">
        <v>94</v>
      </c>
      <c r="B23" s="149" t="s">
        <v>95</v>
      </c>
      <c r="C23" s="149"/>
    </row>
    <row r="24" spans="1:3">
      <c r="A24" s="149"/>
      <c r="B24" s="149" t="s">
        <v>96</v>
      </c>
      <c r="C24" s="149" t="s">
        <v>98</v>
      </c>
    </row>
    <row r="25" spans="1:3">
      <c r="A25" s="149"/>
      <c r="B25" s="149"/>
      <c r="C25" s="149"/>
    </row>
    <row r="26" spans="1:3">
      <c r="A26" s="149"/>
      <c r="B26" s="149"/>
      <c r="C26" s="14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annualisé</vt:lpstr>
      <vt:lpstr>Feuille de calcul année en cour</vt:lpstr>
      <vt:lpstr>Feuille de calcul année de réf</vt:lpstr>
      <vt:lpstr>Planning temps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2022-05-17T10:46:07Z</cp:lastPrinted>
  <dcterms:created xsi:type="dcterms:W3CDTF">2020-08-28T12:23:03Z</dcterms:created>
  <dcterms:modified xsi:type="dcterms:W3CDTF">2022-05-24T12:52:41Z</dcterms:modified>
</cp:coreProperties>
</file>