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90" windowWidth="24855" windowHeight="11775" activeTab="1"/>
  </bookViews>
  <sheets>
    <sheet name="Tableau annualisé" sheetId="2" r:id="rId1"/>
    <sheet name="Feuille de calcul" sheetId="1" r:id="rId2"/>
    <sheet name="Planning temps" sheetId="3" r:id="rId3"/>
  </sheets>
  <calcPr calcId="124519"/>
</workbook>
</file>

<file path=xl/calcChain.xml><?xml version="1.0" encoding="utf-8"?>
<calcChain xmlns="http://schemas.openxmlformats.org/spreadsheetml/2006/main">
  <c r="I83" i="2"/>
  <c r="H22" i="1" s="1"/>
  <c r="P16" s="1"/>
  <c r="M20" s="1"/>
  <c r="M17"/>
  <c r="M16" s="1"/>
  <c r="P15"/>
  <c r="H23" l="1"/>
  <c r="H24" s="1"/>
  <c r="M15"/>
  <c r="M19" s="1"/>
  <c r="F20" s="1"/>
  <c r="E33" s="1"/>
  <c r="J35" s="1"/>
  <c r="P17"/>
  <c r="P19" s="1"/>
  <c r="F29" l="1"/>
  <c r="B27"/>
  <c r="F27" s="1"/>
  <c r="B33" s="1"/>
  <c r="H35" s="1"/>
  <c r="H33" l="1"/>
  <c r="B40" s="1"/>
  <c r="G40" s="1"/>
  <c r="G42" l="1"/>
  <c r="B48"/>
  <c r="N39"/>
  <c r="N40" s="1"/>
  <c r="E48" l="1"/>
  <c r="G48"/>
</calcChain>
</file>

<file path=xl/sharedStrings.xml><?xml version="1.0" encoding="utf-8"?>
<sst xmlns="http://schemas.openxmlformats.org/spreadsheetml/2006/main" count="856" uniqueCount="124">
  <si>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</si>
  <si>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</si>
  <si>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</si>
  <si>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</si>
  <si>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</si>
  <si>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</si>
  <si>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</si>
  <si>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</si>
  <si>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</si>
  <si>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</si>
  <si>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</si>
  <si>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</si>
  <si>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</si>
  <si>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</si>
  <si>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</si>
  <si>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</si>
  <si>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</si>
  <si>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</si>
  <si>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</si>
  <si>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</si>
  <si>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</si>
  <si>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</si>
  <si>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</si>
  <si>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</si>
  <si>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</si>
  <si>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</si>
  <si>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</si>
  <si>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</si>
  <si>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</si>
  <si>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</si>
  <si>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</si>
  <si>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</si>
  <si>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</si>
  <si>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</si>
  <si>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</si>
  <si>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</si>
  <si>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</si>
  <si>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</si>
  <si>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</si>
  <si>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</si>
  <si>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</si>
  <si>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</si>
  <si>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</si>
  <si>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</si>
  <si>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</si>
  <si>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</si>
  <si>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</si>
  <si>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</si>
  <si>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</si>
  <si>
    <r>
      <t>ANNEE SCOLAIRE 2020-2021
(</t>
    </r>
    <r>
      <rPr>
        <b/>
        <sz val="10"/>
        <rFont val="Verdana"/>
        <family val="2"/>
      </rPr>
      <t xml:space="preserve">Aucun texte réglementaire ne prévoit le calcul de l’annualisation du temps
 de travail des agents tant à temps complet qu’à temps non complet.)
</t>
    </r>
  </si>
  <si>
    <t>NOM DE LA COLLECTIVITE :</t>
  </si>
  <si>
    <t>DATE DE DEBUT DU CONTRAT :</t>
  </si>
  <si>
    <t>NOM ET PRENOM DE L'AGENT:</t>
  </si>
  <si>
    <t>DATE DE FIN DU CONTRAT :</t>
  </si>
  <si>
    <r>
      <t xml:space="preserve">Complétez ce calendrier en indiquant des valeurs décimales (ex : si l'agent travaille 7h15min par jour, inscrire 7.25 h). Vous obtiendrez en bas du document le nombre d'heures effectuées dans l'année et la durée hebdomadaire de service à retenir. </t>
    </r>
    <r>
      <rPr>
        <b/>
        <u/>
        <sz val="8"/>
        <rFont val="Arial"/>
        <family val="2"/>
      </rPr>
      <t>ATTENTION : seuls les jours réellement travaillés dans la période du contrat de travail doivent être indiqués.</t>
    </r>
  </si>
  <si>
    <t>lundi 31 août 2020</t>
  </si>
  <si>
    <t>h</t>
  </si>
  <si>
    <t>jour de rentrée des enseignants si vous ne l'avez pas déjà prise en compte dans le calcul d'heures de l'année scolaire 2018/2019</t>
  </si>
  <si>
    <t>SEPTEMBRE</t>
  </si>
  <si>
    <t>OCTOBRE</t>
  </si>
  <si>
    <t>NOVEMBRE</t>
  </si>
  <si>
    <t>DECEMBRE</t>
  </si>
  <si>
    <t>JANVIER</t>
  </si>
  <si>
    <t>FEVRIER</t>
  </si>
  <si>
    <t>mardi</t>
  </si>
  <si>
    <t>jeudi</t>
  </si>
  <si>
    <t>dimanche</t>
  </si>
  <si>
    <t>FERIE</t>
  </si>
  <si>
    <t>vendredi</t>
  </si>
  <si>
    <t>lundi</t>
  </si>
  <si>
    <t>mercredi</t>
  </si>
  <si>
    <t>samedi</t>
  </si>
  <si>
    <t>N.B. : ce planning est construit à partir du calendrier national.</t>
  </si>
  <si>
    <t>vacances scolaires</t>
  </si>
  <si>
    <t>Week end</t>
  </si>
  <si>
    <t>MARS</t>
  </si>
  <si>
    <t>AVRIL</t>
  </si>
  <si>
    <t>MAI</t>
  </si>
  <si>
    <t>JUIN</t>
  </si>
  <si>
    <t>JUILLET</t>
  </si>
  <si>
    <t>AOUT</t>
  </si>
  <si>
    <t>Nombre d'heures de travail effectuées sur la période :</t>
  </si>
  <si>
    <t>AUSSAC-VADALLE</t>
  </si>
  <si>
    <t>RENAUD CHRISTELLE</t>
  </si>
  <si>
    <t>CHRISTELLE</t>
  </si>
  <si>
    <t>HORAIRE JOUR</t>
  </si>
  <si>
    <t>TEMPS</t>
  </si>
  <si>
    <t>POSTE TRAVAIL</t>
  </si>
  <si>
    <t>8h-12h</t>
  </si>
  <si>
    <t>4h</t>
  </si>
  <si>
    <t>cuisine</t>
  </si>
  <si>
    <t>12h-12h15</t>
  </si>
  <si>
    <t>15'</t>
  </si>
  <si>
    <t>pause</t>
  </si>
  <si>
    <t>12h15-15h30</t>
  </si>
  <si>
    <t>3H15</t>
  </si>
  <si>
    <t>Réfectoire/nettoyage</t>
  </si>
  <si>
    <t>15h30-16h15</t>
  </si>
  <si>
    <t>45'</t>
  </si>
  <si>
    <t xml:space="preserve">libre </t>
  </si>
  <si>
    <t>garderie</t>
  </si>
  <si>
    <t>total cantine</t>
  </si>
  <si>
    <t>total semaine 4j</t>
  </si>
  <si>
    <t xml:space="preserve">Grand ménage </t>
  </si>
  <si>
    <t>25h</t>
  </si>
  <si>
    <t>Commission menus</t>
  </si>
  <si>
    <t>5h</t>
  </si>
  <si>
    <t>Sortie poubelle ?</t>
  </si>
  <si>
    <t>2h30</t>
  </si>
  <si>
    <t>Pré-rentrée (livraison du jeudi)</t>
  </si>
  <si>
    <t>16h</t>
  </si>
  <si>
    <t>48h30</t>
  </si>
  <si>
    <t>soit</t>
  </si>
  <si>
    <t>dispaché s/ 37 semaines</t>
  </si>
  <si>
    <t>Heures sur 37 semaines</t>
  </si>
  <si>
    <t xml:space="preserve">Total </t>
  </si>
  <si>
    <t xml:space="preserve">  1h31</t>
  </si>
  <si>
    <t>16h15-16h50</t>
  </si>
  <si>
    <t>35'</t>
  </si>
  <si>
    <t>7h50'</t>
  </si>
  <si>
    <t>31h20</t>
  </si>
  <si>
    <t>32h51</t>
  </si>
  <si>
    <t>8h13 minutes</t>
  </si>
  <si>
    <t>soit heures journalières</t>
  </si>
</sst>
</file>

<file path=xl/styles.xml><?xml version="1.0" encoding="utf-8"?>
<styleSheet xmlns="http://schemas.openxmlformats.org/spreadsheetml/2006/main">
  <fonts count="36">
    <font>
      <sz val="11"/>
      <color theme="1"/>
      <name val="Calibri"/>
      <family val="2"/>
      <scheme val="minor"/>
    </font>
    <font>
      <b/>
      <sz val="11"/>
      <color theme="1"/>
      <name val="Calibri"/>
      <family val="2"/>
      <scheme val="minor"/>
    </font>
    <font>
      <b/>
      <u/>
      <sz val="10"/>
      <name val="Verdana"/>
      <family val="2"/>
    </font>
    <font>
      <i/>
      <sz val="10"/>
      <name val="Verdana"/>
      <family val="2"/>
    </font>
    <font>
      <b/>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name val="Arial"/>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
      <b/>
      <sz val="10"/>
      <name val="Arial"/>
      <family val="2"/>
    </font>
    <font>
      <b/>
      <sz val="14"/>
      <name val="Verdana"/>
      <family val="2"/>
    </font>
    <font>
      <b/>
      <sz val="10"/>
      <color rgb="FFCC0099"/>
      <name val="Arial"/>
      <family val="2"/>
    </font>
    <font>
      <sz val="8"/>
      <name val="Arial"/>
      <family val="2"/>
    </font>
    <font>
      <b/>
      <u/>
      <sz val="8"/>
      <name val="Arial"/>
      <family val="2"/>
    </font>
    <font>
      <i/>
      <sz val="10"/>
      <name val="Arial"/>
      <family val="2"/>
    </font>
    <font>
      <sz val="7"/>
      <name val="Arial"/>
      <family val="2"/>
    </font>
    <font>
      <sz val="10"/>
      <color rgb="FFFF0000"/>
      <name val="Arial"/>
      <family val="2"/>
    </font>
    <font>
      <i/>
      <sz val="8"/>
      <name val="Arial"/>
      <family val="2"/>
    </font>
    <font>
      <i/>
      <sz val="10"/>
      <color rgb="FFFF0000"/>
      <name val="Arial"/>
      <family val="2"/>
    </font>
    <font>
      <u/>
      <sz val="8"/>
      <color theme="10"/>
      <name val="Arial"/>
      <family val="2"/>
    </font>
    <font>
      <sz val="10"/>
      <color indexed="10"/>
      <name val="Arial"/>
      <family val="2"/>
    </font>
    <font>
      <sz val="16"/>
      <name val="Arial"/>
    </font>
    <font>
      <i/>
      <sz val="16"/>
      <name val="Arial"/>
    </font>
    <font>
      <sz val="16"/>
      <name val="Arial"/>
      <family val="2"/>
    </font>
    <font>
      <b/>
      <sz val="16"/>
      <color theme="1"/>
      <name val="Calibri"/>
      <family val="2"/>
      <scheme val="minor"/>
    </font>
  </fonts>
  <fills count="13">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theme="9" tint="0.59999389629810485"/>
        <bgColor indexed="64"/>
      </patternFill>
    </fill>
    <fill>
      <patternFill patternType="lightUp"/>
    </fill>
    <fill>
      <patternFill patternType="solid">
        <fgColor indexed="22"/>
        <bgColor indexed="64"/>
      </patternFill>
    </fill>
    <fill>
      <patternFill patternType="solid">
        <fgColor theme="0"/>
        <bgColor indexed="64"/>
      </patternFill>
    </fill>
    <fill>
      <patternFill patternType="solid">
        <fgColor indexed="43"/>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s>
  <cellStyleXfs count="2">
    <xf numFmtId="0" fontId="0" fillId="0" borderId="0"/>
    <xf numFmtId="0" fontId="30" fillId="0" borderId="0" applyNumberFormat="0" applyFill="0" applyBorder="0" applyAlignment="0" applyProtection="0">
      <alignment vertical="top"/>
      <protection locked="0"/>
    </xf>
  </cellStyleXfs>
  <cellXfs count="266">
    <xf numFmtId="0" fontId="0" fillId="0" borderId="0" xfId="0"/>
    <xf numFmtId="0" fontId="2" fillId="0" borderId="0" xfId="0" applyFont="1" applyAlignment="1">
      <alignment horizontal="left"/>
    </xf>
    <xf numFmtId="0" fontId="0" fillId="0" borderId="0" xfId="0" applyBorder="1"/>
    <xf numFmtId="0" fontId="5" fillId="0" borderId="0" xfId="0" applyFont="1" applyAlignment="1">
      <alignment horizontal="center" vertical="center" wrapText="1"/>
    </xf>
    <xf numFmtId="0" fontId="6" fillId="0" borderId="0" xfId="0" applyFont="1" applyFill="1" applyBorder="1" applyAlignment="1">
      <alignment horizontal="center" vertical="center"/>
    </xf>
    <xf numFmtId="0" fontId="7" fillId="0" borderId="0" xfId="0" applyFont="1" applyAlignment="1">
      <alignment horizontal="center"/>
    </xf>
    <xf numFmtId="0" fontId="8" fillId="0" borderId="0" xfId="0" applyFont="1" applyAlignment="1">
      <alignment horizontal="center" vertical="center" wrapText="1"/>
    </xf>
    <xf numFmtId="0" fontId="7" fillId="0" borderId="0" xfId="0" applyFont="1" applyBorder="1" applyAlignment="1">
      <alignment horizontal="center"/>
    </xf>
    <xf numFmtId="0" fontId="10" fillId="0" borderId="0" xfId="0" applyFont="1" applyFill="1" applyBorder="1" applyAlignment="1">
      <alignment horizontal="left" vertical="center" wrapText="1"/>
    </xf>
    <xf numFmtId="0" fontId="10" fillId="0" borderId="0" xfId="0" applyFont="1" applyBorder="1" applyAlignment="1">
      <alignment horizontal="left"/>
    </xf>
    <xf numFmtId="0" fontId="10" fillId="0" borderId="0" xfId="0" applyFont="1"/>
    <xf numFmtId="0" fontId="2" fillId="0" borderId="0" xfId="0" applyFont="1" applyAlignment="1"/>
    <xf numFmtId="0" fontId="10" fillId="0" borderId="0" xfId="0" applyFont="1" applyFill="1" applyBorder="1" applyAlignment="1">
      <alignment horizontal="center" vertical="center" wrapText="1"/>
    </xf>
    <xf numFmtId="0" fontId="10" fillId="0" borderId="0" xfId="0" applyFont="1" applyBorder="1" applyAlignment="1">
      <alignment horizontal="center"/>
    </xf>
    <xf numFmtId="0" fontId="12" fillId="0" borderId="0" xfId="0" applyFont="1" applyFill="1" applyAlignment="1">
      <alignment horizontal="center"/>
    </xf>
    <xf numFmtId="1" fontId="12" fillId="0" borderId="0" xfId="0" applyNumberFormat="1" applyFont="1" applyFill="1" applyBorder="1" applyAlignment="1">
      <alignment horizontal="center"/>
    </xf>
    <xf numFmtId="0" fontId="10" fillId="0" borderId="0" xfId="0" applyFont="1" applyAlignment="1">
      <alignment horizontal="left"/>
    </xf>
    <xf numFmtId="14" fontId="10" fillId="0" borderId="0" xfId="0" applyNumberFormat="1" applyFont="1" applyFill="1" applyBorder="1" applyAlignment="1"/>
    <xf numFmtId="14" fontId="10" fillId="0" borderId="0" xfId="0" applyNumberFormat="1" applyFont="1"/>
    <xf numFmtId="0" fontId="13" fillId="0" borderId="0" xfId="0" applyFont="1" applyAlignment="1">
      <alignment horizontal="left"/>
    </xf>
    <xf numFmtId="0" fontId="7" fillId="0" borderId="0" xfId="0" applyFont="1" applyFill="1" applyAlignment="1">
      <alignment horizontal="center"/>
    </xf>
    <xf numFmtId="14" fontId="10" fillId="0" borderId="0" xfId="0" applyNumberFormat="1" applyFont="1" applyBorder="1" applyAlignment="1">
      <alignment horizontal="center"/>
    </xf>
    <xf numFmtId="2" fontId="14" fillId="0" borderId="0" xfId="0" applyNumberFormat="1" applyFont="1" applyBorder="1" applyAlignment="1">
      <alignment horizontal="center"/>
    </xf>
    <xf numFmtId="2" fontId="10" fillId="0" borderId="0" xfId="0" applyNumberFormat="1" applyFont="1"/>
    <xf numFmtId="2" fontId="10" fillId="3" borderId="0" xfId="0" applyNumberFormat="1" applyFont="1" applyFill="1" applyAlignment="1">
      <alignment horizontal="center"/>
    </xf>
    <xf numFmtId="2" fontId="10" fillId="0" borderId="0" xfId="0" applyNumberFormat="1" applyFont="1" applyFill="1" applyAlignment="1">
      <alignment horizontal="center"/>
    </xf>
    <xf numFmtId="0" fontId="10" fillId="0" borderId="0" xfId="0" applyFont="1" applyFill="1"/>
    <xf numFmtId="0" fontId="10" fillId="0" borderId="0" xfId="0" applyFont="1" applyFill="1" applyAlignment="1">
      <alignment horizontal="left"/>
    </xf>
    <xf numFmtId="2" fontId="10" fillId="4" borderId="0" xfId="0" applyNumberFormat="1" applyFont="1" applyFill="1" applyAlignment="1">
      <alignment horizontal="center"/>
    </xf>
    <xf numFmtId="0" fontId="15" fillId="0" borderId="0" xfId="0" applyFont="1"/>
    <xf numFmtId="3" fontId="10" fillId="0" borderId="0" xfId="0" applyNumberFormat="1" applyFont="1" applyAlignment="1">
      <alignment horizontal="center"/>
    </xf>
    <xf numFmtId="4" fontId="10" fillId="3" borderId="0" xfId="0" applyNumberFormat="1" applyFont="1" applyFill="1" applyAlignment="1">
      <alignment horizontal="center"/>
    </xf>
    <xf numFmtId="4" fontId="10" fillId="3" borderId="0" xfId="0" applyNumberFormat="1" applyFont="1" applyFill="1" applyBorder="1" applyAlignment="1">
      <alignment horizontal="center"/>
    </xf>
    <xf numFmtId="0" fontId="10" fillId="0" borderId="0" xfId="0" applyFont="1" applyAlignment="1"/>
    <xf numFmtId="4" fontId="10" fillId="0" borderId="0" xfId="0" applyNumberFormat="1" applyFont="1" applyFill="1" applyAlignment="1">
      <alignment horizontal="center"/>
    </xf>
    <xf numFmtId="0" fontId="10" fillId="0" borderId="0" xfId="0" applyFont="1" applyFill="1" applyAlignment="1">
      <alignment horizontal="center"/>
    </xf>
    <xf numFmtId="4" fontId="16" fillId="0" borderId="0" xfId="0" applyNumberFormat="1" applyFont="1" applyFill="1" applyAlignment="1">
      <alignment horizontal="center"/>
    </xf>
    <xf numFmtId="0" fontId="17" fillId="0" borderId="0" xfId="0" applyFont="1" applyFill="1"/>
    <xf numFmtId="4" fontId="17" fillId="0" borderId="0" xfId="0" applyNumberFormat="1" applyFont="1" applyFill="1" applyAlignment="1">
      <alignment horizontal="center"/>
    </xf>
    <xf numFmtId="0" fontId="17" fillId="0" borderId="0" xfId="0" applyFont="1" applyFill="1" applyAlignment="1">
      <alignment horizontal="right"/>
    </xf>
    <xf numFmtId="4" fontId="17" fillId="0" borderId="0" xfId="0" applyNumberFormat="1" applyFont="1" applyFill="1" applyAlignment="1">
      <alignment horizontal="right"/>
    </xf>
    <xf numFmtId="0" fontId="17" fillId="0" borderId="0" xfId="0" applyFont="1" applyFill="1" applyAlignment="1">
      <alignment horizontal="left"/>
    </xf>
    <xf numFmtId="0" fontId="11" fillId="0" borderId="0" xfId="0" applyFont="1" applyAlignment="1">
      <alignment horizontal="center"/>
    </xf>
    <xf numFmtId="2" fontId="10" fillId="3" borderId="0" xfId="0" applyNumberFormat="1" applyFont="1" applyFill="1" applyBorder="1" applyAlignment="1">
      <alignment horizontal="center"/>
    </xf>
    <xf numFmtId="0" fontId="10" fillId="0" borderId="0" xfId="0" applyFont="1" applyAlignment="1">
      <alignment horizontal="center"/>
    </xf>
    <xf numFmtId="4" fontId="18" fillId="0" borderId="0" xfId="0" applyNumberFormat="1" applyFont="1" applyFill="1" applyAlignment="1">
      <alignment horizontal="center"/>
    </xf>
    <xf numFmtId="2" fontId="17" fillId="0" borderId="0" xfId="0" applyNumberFormat="1" applyFont="1" applyFill="1" applyBorder="1" applyAlignment="1">
      <alignment horizontal="left"/>
    </xf>
    <xf numFmtId="2" fontId="10" fillId="0" borderId="0" xfId="0" applyNumberFormat="1" applyFont="1" applyAlignment="1">
      <alignment horizontal="center"/>
    </xf>
    <xf numFmtId="0" fontId="12" fillId="0" borderId="0" xfId="0" applyFont="1" applyAlignment="1">
      <alignment horizontal="center"/>
    </xf>
    <xf numFmtId="1" fontId="7" fillId="0" borderId="0" xfId="0" applyNumberFormat="1" applyFont="1" applyAlignment="1">
      <alignment horizontal="center"/>
    </xf>
    <xf numFmtId="0" fontId="10" fillId="0" borderId="0" xfId="0" applyFont="1" applyBorder="1" applyAlignment="1"/>
    <xf numFmtId="1" fontId="19" fillId="0" borderId="0" xfId="0" applyNumberFormat="1" applyFont="1" applyFill="1" applyAlignment="1">
      <alignment horizontal="right"/>
    </xf>
    <xf numFmtId="0" fontId="19" fillId="0" borderId="0" xfId="0" applyFont="1" applyFill="1" applyAlignment="1">
      <alignment horizontal="center"/>
    </xf>
    <xf numFmtId="0" fontId="19" fillId="0" borderId="0" xfId="0" applyFont="1" applyFill="1" applyAlignment="1"/>
    <xf numFmtId="0" fontId="11" fillId="0" borderId="0" xfId="0" applyFont="1" applyAlignment="1">
      <alignment horizontal="left"/>
    </xf>
    <xf numFmtId="0" fontId="19" fillId="0" borderId="0" xfId="0" applyFont="1" applyFill="1" applyAlignment="1">
      <alignment horizontal="left"/>
    </xf>
    <xf numFmtId="0" fontId="6" fillId="0" borderId="0" xfId="0" applyFont="1" applyFill="1" applyAlignment="1">
      <alignment horizontal="center"/>
    </xf>
    <xf numFmtId="0" fontId="10" fillId="0" borderId="0" xfId="0" applyFont="1" applyAlignment="1">
      <alignment vertical="center"/>
    </xf>
    <xf numFmtId="2" fontId="10" fillId="0" borderId="0" xfId="0" applyNumberFormat="1" applyFont="1" applyAlignment="1">
      <alignment horizontal="right" vertical="center"/>
    </xf>
    <xf numFmtId="0" fontId="10" fillId="0" borderId="0" xfId="0" applyFont="1" applyAlignment="1">
      <alignment horizontal="left" vertical="center"/>
    </xf>
    <xf numFmtId="1" fontId="19" fillId="3" borderId="9" xfId="0" applyNumberFormat="1" applyFont="1" applyFill="1" applyBorder="1" applyAlignment="1">
      <alignment horizontal="center" vertical="center"/>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9" fillId="0" borderId="0" xfId="0" applyFont="1" applyFill="1" applyBorder="1" applyAlignment="1">
      <alignment vertical="center"/>
    </xf>
    <xf numFmtId="0" fontId="19" fillId="0" borderId="0" xfId="0" applyFont="1" applyFill="1" applyAlignment="1">
      <alignment horizontal="center" vertical="center"/>
    </xf>
    <xf numFmtId="0" fontId="19"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Alignment="1">
      <alignment horizontal="center" vertical="center"/>
    </xf>
    <xf numFmtId="0" fontId="10" fillId="0" borderId="2" xfId="0" applyFont="1" applyBorder="1"/>
    <xf numFmtId="0" fontId="10" fillId="0" borderId="3" xfId="0" applyFont="1" applyBorder="1"/>
    <xf numFmtId="0" fontId="20" fillId="0" borderId="0" xfId="0" applyFont="1" applyAlignment="1">
      <alignment horizontal="center" vertical="center"/>
    </xf>
    <xf numFmtId="0" fontId="0" fillId="0" borderId="0" xfId="0" applyAlignment="1">
      <alignment horizontal="left"/>
    </xf>
    <xf numFmtId="0" fontId="20" fillId="0" borderId="0" xfId="0" applyFont="1" applyBorder="1" applyAlignment="1" applyProtection="1">
      <alignment horizontal="left" vertical="center"/>
    </xf>
    <xf numFmtId="0" fontId="15" fillId="0" borderId="0" xfId="0" applyFont="1" applyAlignment="1">
      <alignment horizontal="right"/>
    </xf>
    <xf numFmtId="0" fontId="20" fillId="0" borderId="0" xfId="0" applyFont="1" applyBorder="1" applyAlignment="1">
      <alignment horizontal="right" vertical="center" wrapText="1"/>
    </xf>
    <xf numFmtId="0" fontId="25" fillId="0" borderId="0"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horizontal="center" vertical="center" wrapText="1"/>
    </xf>
    <xf numFmtId="0" fontId="15" fillId="0" borderId="4" xfId="0" applyFont="1" applyFill="1" applyBorder="1" applyAlignment="1" applyProtection="1">
      <alignment horizontal="center"/>
      <protection locked="0"/>
    </xf>
    <xf numFmtId="0" fontId="15" fillId="0" borderId="0" xfId="0" applyFont="1" applyFill="1" applyBorder="1" applyAlignment="1" applyProtection="1">
      <alignment horizontal="center"/>
      <protection locked="0"/>
    </xf>
    <xf numFmtId="0" fontId="15" fillId="0" borderId="24" xfId="0" applyFont="1" applyFill="1" applyBorder="1" applyAlignment="1" applyProtection="1">
      <alignment horizontal="center"/>
      <protection locked="0"/>
    </xf>
    <xf numFmtId="0" fontId="15" fillId="0" borderId="25" xfId="0" applyFont="1" applyFill="1" applyBorder="1" applyAlignment="1" applyProtection="1">
      <alignment horizontal="center"/>
      <protection locked="0"/>
    </xf>
    <xf numFmtId="0" fontId="15" fillId="0" borderId="0" xfId="0" applyFont="1" applyFill="1" applyBorder="1" applyAlignment="1" applyProtection="1">
      <protection locked="0"/>
    </xf>
    <xf numFmtId="0" fontId="15" fillId="0" borderId="1" xfId="0" applyFont="1" applyFill="1" applyBorder="1" applyAlignment="1" applyProtection="1">
      <alignment horizontal="center"/>
      <protection locked="0"/>
    </xf>
    <xf numFmtId="0" fontId="15" fillId="8" borderId="2" xfId="0" applyFont="1" applyFill="1" applyBorder="1" applyAlignment="1" applyProtection="1">
      <alignment horizontal="center"/>
      <protection locked="0"/>
    </xf>
    <xf numFmtId="0" fontId="15" fillId="0" borderId="2" xfId="0" applyFont="1" applyFill="1" applyBorder="1" applyAlignment="1" applyProtection="1">
      <alignment horizontal="center"/>
      <protection locked="0"/>
    </xf>
    <xf numFmtId="0" fontId="15" fillId="0" borderId="2" xfId="0" applyFont="1" applyFill="1" applyBorder="1" applyAlignment="1" applyProtection="1">
      <protection locked="0"/>
    </xf>
    <xf numFmtId="0" fontId="15" fillId="0" borderId="3" xfId="0" applyFont="1" applyFill="1" applyBorder="1" applyAlignment="1" applyProtection="1">
      <alignment horizontal="center"/>
      <protection locked="0"/>
    </xf>
    <xf numFmtId="0" fontId="15" fillId="8" borderId="0" xfId="0" applyFont="1" applyFill="1" applyBorder="1" applyAlignment="1" applyProtection="1">
      <alignment horizontal="center"/>
      <protection locked="0"/>
    </xf>
    <xf numFmtId="0" fontId="15" fillId="0" borderId="0" xfId="0" applyFont="1" applyBorder="1" applyAlignment="1"/>
    <xf numFmtId="0" fontId="15" fillId="0" borderId="5" xfId="0" applyFont="1" applyFill="1" applyBorder="1" applyAlignment="1" applyProtection="1">
      <alignment horizontal="center"/>
      <protection locked="0"/>
    </xf>
    <xf numFmtId="0" fontId="15" fillId="8" borderId="0" xfId="0" applyFont="1" applyFill="1" applyBorder="1" applyAlignment="1" applyProtection="1">
      <protection locked="0"/>
    </xf>
    <xf numFmtId="0" fontId="15" fillId="8" borderId="25" xfId="0" applyFont="1" applyFill="1" applyBorder="1" applyAlignment="1" applyProtection="1">
      <alignment horizontal="center"/>
      <protection locked="0"/>
    </xf>
    <xf numFmtId="0" fontId="15" fillId="8" borderId="5" xfId="0" applyFont="1" applyFill="1" applyBorder="1" applyAlignment="1" applyProtection="1">
      <alignment horizontal="center"/>
      <protection locked="0"/>
    </xf>
    <xf numFmtId="0" fontId="15" fillId="9" borderId="17" xfId="0" applyFont="1" applyFill="1" applyBorder="1" applyAlignment="1" applyProtection="1">
      <alignment horizontal="center"/>
      <protection locked="0"/>
    </xf>
    <xf numFmtId="0" fontId="15" fillId="9" borderId="0" xfId="0" applyFont="1" applyFill="1" applyBorder="1" applyAlignment="1" applyProtection="1">
      <alignment horizontal="center"/>
      <protection locked="0"/>
    </xf>
    <xf numFmtId="0" fontId="15" fillId="9" borderId="5" xfId="0" applyFont="1" applyFill="1" applyBorder="1" applyAlignment="1" applyProtection="1">
      <alignment horizontal="center"/>
      <protection locked="0"/>
    </xf>
    <xf numFmtId="0" fontId="15" fillId="9" borderId="6" xfId="0" applyFont="1" applyFill="1" applyBorder="1" applyAlignment="1" applyProtection="1">
      <alignment horizontal="center"/>
      <protection locked="0"/>
    </xf>
    <xf numFmtId="0" fontId="15" fillId="9" borderId="7" xfId="0" applyFont="1" applyFill="1" applyBorder="1" applyAlignment="1" applyProtection="1">
      <alignment horizontal="center"/>
      <protection locked="0"/>
    </xf>
    <xf numFmtId="0" fontId="15" fillId="9" borderId="27" xfId="0" applyFont="1" applyFill="1" applyBorder="1" applyAlignment="1" applyProtection="1">
      <alignment horizontal="center"/>
      <protection locked="0"/>
    </xf>
    <xf numFmtId="0" fontId="15" fillId="8" borderId="7" xfId="0" applyFont="1" applyFill="1" applyBorder="1" applyAlignment="1" applyProtection="1">
      <alignment horizontal="center"/>
      <protection locked="0"/>
    </xf>
    <xf numFmtId="0" fontId="15" fillId="8" borderId="7" xfId="0" applyFont="1" applyFill="1" applyBorder="1" applyAlignment="1" applyProtection="1">
      <protection locked="0"/>
    </xf>
    <xf numFmtId="0" fontId="15" fillId="9" borderId="8" xfId="0" applyFont="1" applyFill="1" applyBorder="1" applyAlignment="1" applyProtection="1">
      <alignment horizontal="center"/>
      <protection locked="0"/>
    </xf>
    <xf numFmtId="0" fontId="15" fillId="0" borderId="6" xfId="0" applyFont="1" applyFill="1" applyBorder="1" applyAlignment="1" applyProtection="1">
      <alignment horizontal="center"/>
      <protection locked="0"/>
    </xf>
    <xf numFmtId="0" fontId="15" fillId="8" borderId="8" xfId="0" applyFont="1" applyFill="1" applyBorder="1" applyAlignment="1" applyProtection="1">
      <alignment horizontal="center"/>
      <protection locked="0"/>
    </xf>
    <xf numFmtId="0" fontId="15" fillId="0" borderId="7" xfId="0" applyFont="1" applyFill="1" applyBorder="1" applyAlignment="1" applyProtection="1">
      <alignment horizontal="center"/>
      <protection locked="0"/>
    </xf>
    <xf numFmtId="0" fontId="15" fillId="0" borderId="27" xfId="0" applyFont="1" applyFill="1" applyBorder="1" applyAlignment="1" applyProtection="1">
      <alignment horizontal="center"/>
      <protection locked="0"/>
    </xf>
    <xf numFmtId="0" fontId="15" fillId="9" borderId="28" xfId="0" applyFont="1" applyFill="1" applyBorder="1" applyAlignment="1" applyProtection="1">
      <alignment horizontal="center"/>
      <protection locked="0"/>
    </xf>
    <xf numFmtId="0" fontId="28" fillId="0" borderId="0" xfId="0" applyFont="1" applyBorder="1" applyAlignment="1">
      <alignment vertical="center" wrapText="1"/>
    </xf>
    <xf numFmtId="0" fontId="15" fillId="0" borderId="0" xfId="0" applyFont="1" applyBorder="1" applyAlignment="1">
      <alignment horizontal="center"/>
    </xf>
    <xf numFmtId="0" fontId="15" fillId="8" borderId="13" xfId="0" applyFont="1" applyFill="1" applyBorder="1" applyAlignment="1">
      <alignment horizontal="center"/>
    </xf>
    <xf numFmtId="0" fontId="25" fillId="0" borderId="0" xfId="0" applyFont="1" applyBorder="1" applyAlignment="1">
      <alignment wrapText="1"/>
    </xf>
    <xf numFmtId="0" fontId="28" fillId="0" borderId="0" xfId="0" applyFont="1" applyBorder="1" applyAlignment="1">
      <alignment wrapText="1"/>
    </xf>
    <xf numFmtId="0" fontId="15" fillId="0" borderId="0" xfId="0" applyFont="1" applyFill="1" applyBorder="1" applyAlignment="1">
      <alignment horizontal="center"/>
    </xf>
    <xf numFmtId="0" fontId="15" fillId="0" borderId="0" xfId="0" applyFont="1" applyBorder="1" applyAlignment="1">
      <alignment horizontal="left"/>
    </xf>
    <xf numFmtId="0" fontId="0" fillId="0" borderId="0" xfId="0" applyBorder="1" applyAlignment="1"/>
    <xf numFmtId="0" fontId="15" fillId="0" borderId="0" xfId="0" applyFont="1" applyAlignment="1">
      <alignment horizontal="center"/>
    </xf>
    <xf numFmtId="0" fontId="15" fillId="10" borderId="13" xfId="0" applyFont="1" applyFill="1" applyBorder="1" applyAlignment="1">
      <alignment horizontal="center"/>
    </xf>
    <xf numFmtId="0" fontId="15" fillId="11" borderId="0" xfId="0" applyFont="1" applyFill="1" applyBorder="1" applyAlignment="1">
      <alignment horizontal="center"/>
    </xf>
    <xf numFmtId="0" fontId="15" fillId="0" borderId="0" xfId="0" applyFont="1" applyBorder="1" applyAlignment="1">
      <alignment horizontal="right"/>
    </xf>
    <xf numFmtId="0" fontId="15" fillId="0" borderId="0" xfId="0" applyFont="1" applyFill="1" applyBorder="1" applyAlignment="1">
      <alignment horizontal="right"/>
    </xf>
    <xf numFmtId="0" fontId="15" fillId="0" borderId="0" xfId="0" applyFont="1" applyFill="1" applyBorder="1" applyAlignment="1">
      <alignment horizontal="left"/>
    </xf>
    <xf numFmtId="0" fontId="15" fillId="0" borderId="0" xfId="0" applyFont="1" applyBorder="1"/>
    <xf numFmtId="0" fontId="15" fillId="8" borderId="25" xfId="0" applyFont="1" applyFill="1" applyBorder="1" applyAlignment="1" applyProtection="1">
      <protection locked="0"/>
    </xf>
    <xf numFmtId="0" fontId="15" fillId="0" borderId="26" xfId="0" applyFont="1" applyFill="1" applyBorder="1" applyAlignment="1" applyProtection="1">
      <protection locked="0"/>
    </xf>
    <xf numFmtId="0" fontId="15" fillId="0" borderId="17" xfId="0" applyFont="1" applyFill="1" applyBorder="1" applyAlignment="1" applyProtection="1">
      <alignment horizontal="center"/>
      <protection locked="0"/>
    </xf>
    <xf numFmtId="0" fontId="15" fillId="0" borderId="25" xfId="0" applyFont="1" applyFill="1" applyBorder="1" applyAlignment="1" applyProtection="1">
      <alignment horizontal="left"/>
      <protection locked="0"/>
    </xf>
    <xf numFmtId="0" fontId="15" fillId="0" borderId="0" xfId="0" applyFont="1" applyFill="1" applyBorder="1" applyAlignment="1" applyProtection="1">
      <alignment horizontal="right"/>
      <protection locked="0"/>
    </xf>
    <xf numFmtId="0" fontId="15" fillId="8" borderId="5" xfId="0" applyFont="1" applyFill="1" applyBorder="1" applyAlignment="1" applyProtection="1">
      <alignment horizontal="left"/>
      <protection locked="0"/>
    </xf>
    <xf numFmtId="0" fontId="15" fillId="0" borderId="25" xfId="0" applyFont="1" applyFill="1" applyBorder="1" applyAlignment="1" applyProtection="1">
      <protection locked="0"/>
    </xf>
    <xf numFmtId="0" fontId="15" fillId="8" borderId="25" xfId="0" applyFont="1" applyFill="1" applyBorder="1" applyAlignment="1" applyProtection="1">
      <alignment horizontal="left"/>
      <protection locked="0"/>
    </xf>
    <xf numFmtId="0" fontId="25" fillId="0" borderId="0" xfId="0" applyFont="1" applyAlignment="1">
      <alignment vertical="center" wrapText="1"/>
    </xf>
    <xf numFmtId="0" fontId="15" fillId="0" borderId="27" xfId="0" applyFont="1" applyFill="1" applyBorder="1" applyAlignment="1" applyProtection="1">
      <alignment horizontal="left"/>
      <protection locked="0"/>
    </xf>
    <xf numFmtId="0" fontId="15" fillId="9" borderId="7" xfId="0" applyFont="1" applyFill="1" applyBorder="1" applyAlignment="1" applyProtection="1">
      <alignment horizontal="right"/>
      <protection locked="0"/>
    </xf>
    <xf numFmtId="0" fontId="15" fillId="9" borderId="27" xfId="0" applyFont="1" applyFill="1" applyBorder="1" applyAlignment="1" applyProtection="1">
      <alignment horizontal="left"/>
      <protection locked="0"/>
    </xf>
    <xf numFmtId="0" fontId="15" fillId="8" borderId="27" xfId="0" applyFont="1" applyFill="1" applyBorder="1" applyAlignment="1" applyProtection="1">
      <alignment horizontal="left"/>
      <protection locked="0"/>
    </xf>
    <xf numFmtId="0" fontId="15" fillId="8" borderId="8" xfId="0" applyFont="1" applyFill="1" applyBorder="1" applyAlignment="1" applyProtection="1">
      <alignment horizontal="left"/>
      <protection locked="0"/>
    </xf>
    <xf numFmtId="0" fontId="28" fillId="0" borderId="2" xfId="0" applyFont="1" applyFill="1" applyBorder="1" applyAlignment="1" applyProtection="1">
      <protection locked="0"/>
    </xf>
    <xf numFmtId="0" fontId="27" fillId="0" borderId="0" xfId="0" applyFont="1" applyFill="1" applyBorder="1" applyAlignment="1" applyProtection="1">
      <alignment horizontal="center"/>
      <protection locked="0"/>
    </xf>
    <xf numFmtId="0" fontId="28" fillId="0" borderId="2" xfId="0" applyFont="1" applyBorder="1" applyAlignment="1">
      <alignment vertical="center" wrapText="1"/>
    </xf>
    <xf numFmtId="0" fontId="15" fillId="0" borderId="29" xfId="0" applyFont="1" applyBorder="1" applyAlignment="1">
      <alignment horizontal="center"/>
    </xf>
    <xf numFmtId="0" fontId="15" fillId="0" borderId="29" xfId="0" applyFont="1" applyFill="1" applyBorder="1" applyAlignment="1">
      <alignment horizontal="center"/>
    </xf>
    <xf numFmtId="0" fontId="15" fillId="0" borderId="29" xfId="0" applyFont="1" applyFill="1" applyBorder="1" applyAlignment="1">
      <alignment horizontal="left"/>
    </xf>
    <xf numFmtId="0" fontId="15" fillId="0" borderId="29" xfId="0" applyFont="1" applyBorder="1" applyAlignment="1">
      <alignment horizontal="left"/>
    </xf>
    <xf numFmtId="0" fontId="15" fillId="0" borderId="0" xfId="0" applyFont="1" applyAlignment="1">
      <alignment horizontal="left"/>
    </xf>
    <xf numFmtId="0" fontId="25" fillId="0" borderId="0" xfId="0" applyFont="1" applyBorder="1" applyAlignment="1">
      <alignment horizontal="left" vertical="center" wrapText="1"/>
    </xf>
    <xf numFmtId="0" fontId="29" fillId="0" borderId="0" xfId="0" applyFont="1" applyAlignment="1">
      <alignment vertical="center" wrapText="1"/>
    </xf>
    <xf numFmtId="2" fontId="22" fillId="0" borderId="31" xfId="0" applyNumberFormat="1" applyFont="1" applyBorder="1" applyAlignment="1">
      <alignment horizontal="center" vertical="center"/>
    </xf>
    <xf numFmtId="0" fontId="22" fillId="0" borderId="32" xfId="0" applyFont="1" applyBorder="1" applyAlignment="1">
      <alignment vertical="center"/>
    </xf>
    <xf numFmtId="0" fontId="25" fillId="0" borderId="0" xfId="0" applyFont="1" applyAlignment="1">
      <alignment wrapText="1"/>
    </xf>
    <xf numFmtId="0" fontId="31" fillId="0" borderId="0" xfId="0" applyFont="1" applyAlignment="1">
      <alignment horizontal="left"/>
    </xf>
    <xf numFmtId="0" fontId="0" fillId="0" borderId="0" xfId="0" applyAlignment="1"/>
    <xf numFmtId="0" fontId="15" fillId="0" borderId="0" xfId="0" applyFont="1" applyAlignment="1"/>
    <xf numFmtId="0" fontId="0" fillId="0" borderId="0" xfId="0" applyAlignment="1">
      <alignment horizontal="right"/>
    </xf>
    <xf numFmtId="0" fontId="15" fillId="11" borderId="0" xfId="0" applyFont="1" applyFill="1" applyBorder="1" applyAlignment="1" applyProtection="1">
      <alignment horizontal="center"/>
      <protection locked="0"/>
    </xf>
    <xf numFmtId="0" fontId="15" fillId="11" borderId="0" xfId="0" applyFont="1" applyFill="1" applyBorder="1" applyAlignment="1" applyProtection="1">
      <protection locked="0"/>
    </xf>
    <xf numFmtId="0" fontId="15" fillId="11" borderId="5" xfId="0" applyFont="1" applyFill="1" applyBorder="1" applyAlignment="1" applyProtection="1">
      <alignment horizontal="center"/>
      <protection locked="0"/>
    </xf>
    <xf numFmtId="0" fontId="15" fillId="11" borderId="25" xfId="0" applyFont="1" applyFill="1" applyBorder="1" applyAlignment="1" applyProtection="1">
      <protection locked="0"/>
    </xf>
    <xf numFmtId="0" fontId="15" fillId="11" borderId="4" xfId="0" applyFont="1" applyFill="1" applyBorder="1" applyAlignment="1" applyProtection="1">
      <alignment horizontal="center"/>
      <protection locked="0"/>
    </xf>
    <xf numFmtId="0" fontId="15" fillId="8" borderId="25" xfId="0" applyFont="1" applyFill="1" applyBorder="1" applyAlignment="1"/>
    <xf numFmtId="0" fontId="15" fillId="8" borderId="0" xfId="0" applyFont="1" applyFill="1"/>
    <xf numFmtId="0" fontId="32" fillId="0" borderId="0" xfId="0" applyFont="1"/>
    <xf numFmtId="0" fontId="32" fillId="0" borderId="13" xfId="0" applyFont="1" applyBorder="1" applyAlignment="1">
      <alignment horizontal="center"/>
    </xf>
    <xf numFmtId="0" fontId="32" fillId="0" borderId="13" xfId="0" applyFont="1" applyBorder="1"/>
    <xf numFmtId="0" fontId="33" fillId="12" borderId="13" xfId="0" applyFont="1" applyFill="1" applyBorder="1"/>
    <xf numFmtId="0" fontId="32" fillId="0" borderId="13" xfId="0" applyFont="1" applyBorder="1" applyAlignment="1">
      <alignment horizontal="right"/>
    </xf>
    <xf numFmtId="0" fontId="32" fillId="0" borderId="34" xfId="0" applyFont="1" applyBorder="1" applyAlignment="1">
      <alignment horizontal="right"/>
    </xf>
    <xf numFmtId="0" fontId="32" fillId="0" borderId="34" xfId="0" applyFont="1" applyBorder="1"/>
    <xf numFmtId="0" fontId="20" fillId="11" borderId="0" xfId="0" applyFont="1" applyFill="1"/>
    <xf numFmtId="0" fontId="1" fillId="0" borderId="0" xfId="0" applyFont="1" applyAlignment="1">
      <alignment horizontal="right"/>
    </xf>
    <xf numFmtId="0" fontId="34" fillId="0" borderId="0" xfId="0" applyFont="1" applyFill="1" applyBorder="1" applyAlignment="1">
      <alignment horizontal="center"/>
    </xf>
    <xf numFmtId="0" fontId="35" fillId="0" borderId="0" xfId="0" applyFont="1" applyAlignment="1">
      <alignment horizontal="center"/>
    </xf>
    <xf numFmtId="0" fontId="34" fillId="0" borderId="13" xfId="0" applyFont="1" applyBorder="1"/>
    <xf numFmtId="0" fontId="34" fillId="0" borderId="34" xfId="0" applyFont="1" applyBorder="1"/>
    <xf numFmtId="0" fontId="23" fillId="0" borderId="0" xfId="0" applyFont="1" applyBorder="1" applyAlignment="1" applyProtection="1">
      <alignment horizontal="left" vertical="center" wrapText="1"/>
    </xf>
    <xf numFmtId="0" fontId="21" fillId="0" borderId="12" xfId="0" applyFont="1" applyFill="1" applyBorder="1" applyAlignment="1">
      <alignment horizontal="right" vertical="center" wrapText="1"/>
    </xf>
    <xf numFmtId="0" fontId="20" fillId="0" borderId="14" xfId="0" applyFont="1" applyFill="1" applyBorder="1" applyAlignment="1" applyProtection="1">
      <alignment horizontal="center" vertical="center"/>
    </xf>
    <xf numFmtId="0" fontId="20" fillId="0" borderId="15" xfId="0" applyFont="1" applyFill="1" applyBorder="1" applyAlignment="1" applyProtection="1">
      <alignment horizontal="center" vertical="center"/>
    </xf>
    <xf numFmtId="0" fontId="20" fillId="0" borderId="16" xfId="0" applyFont="1" applyFill="1" applyBorder="1" applyAlignment="1" applyProtection="1">
      <alignment horizontal="center" vertical="center"/>
    </xf>
    <xf numFmtId="0" fontId="20" fillId="5" borderId="14" xfId="0" applyFont="1" applyFill="1" applyBorder="1" applyAlignment="1" applyProtection="1">
      <alignment horizontal="center" vertical="center"/>
    </xf>
    <xf numFmtId="0" fontId="20" fillId="5" borderId="15" xfId="0" applyFont="1" applyFill="1" applyBorder="1" applyAlignment="1" applyProtection="1">
      <alignment horizontal="center" vertical="center"/>
    </xf>
    <xf numFmtId="0" fontId="20" fillId="5" borderId="16" xfId="0" applyFont="1" applyFill="1" applyBorder="1" applyAlignment="1" applyProtection="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6" xfId="0" applyFont="1" applyFill="1" applyBorder="1" applyAlignment="1">
      <alignment horizontal="center" vertical="center"/>
    </xf>
    <xf numFmtId="14" fontId="20" fillId="5" borderId="14" xfId="0" applyNumberFormat="1" applyFont="1" applyFill="1" applyBorder="1" applyAlignment="1">
      <alignment horizontal="center" vertical="center" wrapText="1"/>
    </xf>
    <xf numFmtId="14" fontId="20" fillId="5" borderId="15" xfId="0" applyNumberFormat="1" applyFont="1" applyFill="1" applyBorder="1" applyAlignment="1">
      <alignment horizontal="center" vertical="center" wrapText="1"/>
    </xf>
    <xf numFmtId="14" fontId="20" fillId="5" borderId="16" xfId="0" applyNumberFormat="1" applyFont="1" applyFill="1" applyBorder="1" applyAlignment="1">
      <alignment horizontal="center" vertical="center" wrapText="1"/>
    </xf>
    <xf numFmtId="0" fontId="0" fillId="0" borderId="0" xfId="0" applyAlignment="1">
      <alignment horizontal="center" vertical="center" wrapText="1"/>
    </xf>
    <xf numFmtId="0" fontId="15" fillId="5" borderId="14" xfId="0" applyFont="1" applyFill="1" applyBorder="1" applyAlignment="1">
      <alignment horizontal="center"/>
    </xf>
    <xf numFmtId="0" fontId="15" fillId="5" borderId="15" xfId="0" applyFont="1" applyFill="1" applyBorder="1" applyAlignment="1">
      <alignment horizontal="center"/>
    </xf>
    <xf numFmtId="0" fontId="15" fillId="5" borderId="16" xfId="0" applyFont="1" applyFill="1" applyBorder="1" applyAlignment="1">
      <alignment horizontal="center"/>
    </xf>
    <xf numFmtId="0" fontId="22" fillId="0" borderId="17" xfId="0" applyFont="1" applyBorder="1" applyAlignment="1">
      <alignment horizontal="center" vertical="center" wrapText="1"/>
    </xf>
    <xf numFmtId="0" fontId="22" fillId="0" borderId="0" xfId="0" applyFont="1" applyBorder="1" applyAlignment="1">
      <alignment horizontal="center" vertical="center" wrapText="1"/>
    </xf>
    <xf numFmtId="0" fontId="23" fillId="0" borderId="17" xfId="0" applyFont="1" applyBorder="1" applyAlignment="1">
      <alignment horizontal="left"/>
    </xf>
    <xf numFmtId="0" fontId="23" fillId="0" borderId="0" xfId="0" applyFont="1" applyBorder="1" applyAlignment="1">
      <alignment horizontal="left"/>
    </xf>
    <xf numFmtId="0" fontId="26" fillId="0" borderId="9" xfId="0" applyFont="1" applyBorder="1" applyAlignment="1">
      <alignment horizontal="left" vertical="center" wrapText="1"/>
    </xf>
    <xf numFmtId="0" fontId="26" fillId="0" borderId="10" xfId="0" applyFont="1" applyBorder="1" applyAlignment="1">
      <alignment horizontal="left" vertical="center" wrapText="1"/>
    </xf>
    <xf numFmtId="0" fontId="25" fillId="0" borderId="4" xfId="0" applyFont="1" applyBorder="1" applyAlignment="1">
      <alignment horizontal="center" vertical="center" wrapText="1"/>
    </xf>
    <xf numFmtId="0" fontId="25" fillId="0" borderId="0" xfId="0" applyFont="1" applyBorder="1" applyAlignment="1">
      <alignment horizontal="center" vertical="center" wrapText="1"/>
    </xf>
    <xf numFmtId="0" fontId="20" fillId="6" borderId="18" xfId="0" applyFont="1" applyFill="1" applyBorder="1" applyAlignment="1">
      <alignment horizontal="center" vertical="center"/>
    </xf>
    <xf numFmtId="0" fontId="20" fillId="6" borderId="19" xfId="0" applyFont="1" applyFill="1" applyBorder="1" applyAlignment="1">
      <alignment horizontal="center" vertical="center"/>
    </xf>
    <xf numFmtId="0" fontId="20" fillId="6" borderId="20" xfId="0" applyFont="1" applyFill="1" applyBorder="1" applyAlignment="1">
      <alignment horizontal="center" vertical="center"/>
    </xf>
    <xf numFmtId="0" fontId="20" fillId="7" borderId="22" xfId="0" applyFont="1" applyFill="1" applyBorder="1" applyAlignment="1">
      <alignment horizontal="center" vertical="center"/>
    </xf>
    <xf numFmtId="0" fontId="20" fillId="7" borderId="19" xfId="0" applyFont="1" applyFill="1" applyBorder="1" applyAlignment="1">
      <alignment horizontal="center" vertical="center"/>
    </xf>
    <xf numFmtId="0" fontId="20" fillId="7" borderId="20" xfId="0" applyFont="1" applyFill="1" applyBorder="1" applyAlignment="1">
      <alignment horizontal="center" vertical="center"/>
    </xf>
    <xf numFmtId="0" fontId="20" fillId="6" borderId="35" xfId="0" applyFont="1" applyFill="1" applyBorder="1" applyAlignment="1">
      <alignment horizontal="center" vertical="center"/>
    </xf>
    <xf numFmtId="0" fontId="20" fillId="6" borderId="10" xfId="0" applyFont="1" applyFill="1" applyBorder="1" applyAlignment="1">
      <alignment horizontal="center" vertical="center"/>
    </xf>
    <xf numFmtId="0" fontId="20" fillId="6" borderId="36" xfId="0" applyFont="1" applyFill="1" applyBorder="1" applyAlignment="1">
      <alignment horizontal="center" vertical="center"/>
    </xf>
    <xf numFmtId="0" fontId="20" fillId="7" borderId="35" xfId="0" applyFont="1" applyFill="1" applyBorder="1" applyAlignment="1">
      <alignment horizontal="center" vertical="center"/>
    </xf>
    <xf numFmtId="0" fontId="20" fillId="7" borderId="10" xfId="0" applyFont="1" applyFill="1" applyBorder="1" applyAlignment="1">
      <alignment horizontal="center" vertical="center"/>
    </xf>
    <xf numFmtId="0" fontId="20" fillId="7" borderId="36" xfId="0" applyFont="1" applyFill="1" applyBorder="1" applyAlignment="1">
      <alignment horizontal="center" vertical="center"/>
    </xf>
    <xf numFmtId="0" fontId="20" fillId="6" borderId="22" xfId="0" applyFont="1" applyFill="1" applyBorder="1" applyAlignment="1">
      <alignment horizontal="center" vertical="center"/>
    </xf>
    <xf numFmtId="0" fontId="20" fillId="7" borderId="23" xfId="0" applyFont="1" applyFill="1" applyBorder="1" applyAlignment="1">
      <alignment horizontal="center" vertical="center"/>
    </xf>
    <xf numFmtId="0" fontId="27" fillId="8" borderId="2" xfId="0" applyFont="1" applyFill="1" applyBorder="1" applyAlignment="1" applyProtection="1">
      <alignment horizontal="center"/>
      <protection locked="0"/>
    </xf>
    <xf numFmtId="0" fontId="27" fillId="8" borderId="3" xfId="0" applyFont="1" applyFill="1" applyBorder="1" applyAlignment="1" applyProtection="1">
      <alignment horizontal="center"/>
      <protection locked="0"/>
    </xf>
    <xf numFmtId="0" fontId="27" fillId="8" borderId="24" xfId="0" applyFont="1" applyFill="1" applyBorder="1" applyAlignment="1" applyProtection="1">
      <alignment horizontal="center"/>
      <protection locked="0"/>
    </xf>
    <xf numFmtId="0" fontId="27" fillId="8" borderId="37" xfId="0" applyFont="1" applyFill="1" applyBorder="1" applyAlignment="1" applyProtection="1">
      <alignment horizontal="center"/>
      <protection locked="0"/>
    </xf>
    <xf numFmtId="0" fontId="27" fillId="8" borderId="0" xfId="0" applyFont="1" applyFill="1" applyBorder="1" applyAlignment="1" applyProtection="1">
      <alignment horizontal="center"/>
      <protection locked="0"/>
    </xf>
    <xf numFmtId="0" fontId="27" fillId="8" borderId="5" xfId="0" applyFont="1" applyFill="1" applyBorder="1" applyAlignment="1" applyProtection="1">
      <alignment horizontal="center"/>
      <protection locked="0"/>
    </xf>
    <xf numFmtId="0" fontId="28" fillId="0" borderId="2" xfId="0" applyFont="1" applyBorder="1" applyAlignment="1">
      <alignment horizontal="right" vertical="center" wrapText="1"/>
    </xf>
    <xf numFmtId="0" fontId="27" fillId="8" borderId="25" xfId="0" applyFont="1" applyFill="1" applyBorder="1" applyAlignment="1" applyProtection="1">
      <alignment horizontal="center"/>
      <protection locked="0"/>
    </xf>
    <xf numFmtId="0" fontId="20" fillId="6" borderId="1"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21" xfId="0" applyFont="1" applyFill="1" applyBorder="1" applyAlignment="1">
      <alignment horizontal="center" vertical="center"/>
    </xf>
    <xf numFmtId="0" fontId="27" fillId="11" borderId="24" xfId="0" applyFont="1" applyFill="1" applyBorder="1" applyAlignment="1" applyProtection="1">
      <alignment horizontal="center"/>
      <protection locked="0"/>
    </xf>
    <xf numFmtId="0" fontId="27" fillId="11" borderId="26" xfId="0" applyFont="1" applyFill="1" applyBorder="1" applyAlignment="1" applyProtection="1">
      <alignment horizontal="center"/>
      <protection locked="0"/>
    </xf>
    <xf numFmtId="0" fontId="27" fillId="11" borderId="0" xfId="0" applyFont="1" applyFill="1" applyBorder="1" applyAlignment="1" applyProtection="1">
      <alignment horizontal="center"/>
      <protection locked="0"/>
    </xf>
    <xf numFmtId="0" fontId="27" fillId="11" borderId="25" xfId="0" applyFont="1" applyFill="1" applyBorder="1" applyAlignment="1" applyProtection="1">
      <alignment horizontal="center"/>
      <protection locked="0"/>
    </xf>
    <xf numFmtId="0" fontId="28" fillId="0" borderId="0" xfId="0" applyFont="1" applyBorder="1" applyAlignment="1">
      <alignment horizontal="center" vertical="center" wrapText="1"/>
    </xf>
    <xf numFmtId="0" fontId="23" fillId="0" borderId="25" xfId="0" applyFont="1" applyBorder="1" applyAlignment="1">
      <alignment horizontal="left"/>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30" fillId="0" borderId="33" xfId="1" applyBorder="1" applyAlignment="1" applyProtection="1">
      <alignment horizontal="center"/>
    </xf>
    <xf numFmtId="0" fontId="30" fillId="0" borderId="0" xfId="1" applyBorder="1" applyAlignment="1" applyProtection="1">
      <alignment horizontal="center"/>
    </xf>
    <xf numFmtId="0" fontId="0" fillId="0" borderId="0" xfId="0" applyAlignment="1">
      <alignment horizontal="right"/>
    </xf>
    <xf numFmtId="0" fontId="11" fillId="0" borderId="0" xfId="0" applyFont="1" applyAlignment="1">
      <alignment horizont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left"/>
    </xf>
    <xf numFmtId="0" fontId="10" fillId="0" borderId="0" xfId="0" applyFont="1" applyAlignment="1">
      <alignment horizontal="left"/>
    </xf>
    <xf numFmtId="0" fontId="11" fillId="0" borderId="0" xfId="0" applyFont="1" applyFill="1" applyAlignment="1">
      <alignment horizontal="left"/>
    </xf>
    <xf numFmtId="0" fontId="10" fillId="0" borderId="0" xfId="0" applyFont="1" applyAlignment="1">
      <alignment horizontal="center"/>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2" fillId="0" borderId="0" xfId="0" applyFont="1" applyFill="1" applyAlignment="1">
      <alignment horizontal="center"/>
    </xf>
    <xf numFmtId="0" fontId="17" fillId="0" borderId="0" xfId="0" applyFont="1" applyFill="1" applyAlignment="1">
      <alignment horizontal="left"/>
    </xf>
    <xf numFmtId="0" fontId="2" fillId="0" borderId="0" xfId="0" applyFont="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15" fillId="0" borderId="0" xfId="0" applyFont="1" applyAlignment="1">
      <alignment horizontal="left" vertical="center" wrapText="1"/>
    </xf>
    <xf numFmtId="0" fontId="20"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cellXfs>
  <cellStyles count="2">
    <cellStyle name="Lien hypertexte" xfId="1" builtinId="8"/>
    <cellStyle name="Normal" xfId="0" builtinId="0"/>
  </cellStyles>
  <dxfs count="50">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358352</xdr:colOff>
      <xdr:row>71</xdr:row>
      <xdr:rowOff>3175</xdr:rowOff>
    </xdr:from>
    <xdr:to>
      <xdr:col>27</xdr:col>
      <xdr:colOff>445184</xdr:colOff>
      <xdr:row>76</xdr:row>
      <xdr:rowOff>150340</xdr:rowOff>
    </xdr:to>
    <xdr:sp macro="" textlink="">
      <xdr:nvSpPr>
        <xdr:cNvPr id="2" name="Rectangle à coins arrondis 1">
          <a:extLst>
            <a:ext uri="{FF2B5EF4-FFF2-40B4-BE49-F238E27FC236}">
              <a16:creationId xmlns:a16="http://schemas.microsoft.com/office/drawing/2014/main" xmlns="" id="{DAB033E6-EDB1-47CF-A4BA-E1BCF1C1CC47}"/>
            </a:ext>
          </a:extLst>
        </xdr:cNvPr>
        <xdr:cNvSpPr/>
      </xdr:nvSpPr>
      <xdr:spPr>
        <a:xfrm>
          <a:off x="9521402" y="13776325"/>
          <a:ext cx="2391882" cy="1052040"/>
        </a:xfrm>
        <a:prstGeom prst="wedgeRoundRectCallout">
          <a:avLst>
            <a:gd name="adj1" fmla="val -59621"/>
            <a:gd name="adj2" fmla="val 46054"/>
            <a:gd name="adj3" fmla="val 16667"/>
          </a:avLst>
        </a:prstGeom>
        <a:noFill/>
      </xdr:spPr>
      <xdr:style>
        <a:lnRef idx="1">
          <a:schemeClr val="dk1"/>
        </a:lnRef>
        <a:fillRef idx="2">
          <a:schemeClr val="dk1"/>
        </a:fillRef>
        <a:effectRef idx="1">
          <a:schemeClr val="dk1"/>
        </a:effectRef>
        <a:fontRef idx="minor">
          <a:schemeClr val="dk1"/>
        </a:fontRef>
      </xdr:style>
      <xdr:txBody>
        <a:bodyPr vertOverflow="clip" rtlCol="0" anchor="ctr"/>
        <a:lstStyle/>
        <a:p>
          <a:pPr algn="ctr">
            <a:lnSpc>
              <a:spcPts val="9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Attention ! </a:t>
          </a:r>
        </a:p>
        <a:p>
          <a:pPr algn="ctr">
            <a:lnSpc>
              <a:spcPts val="8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Si vous prenez en compte le jour de la pré-rentrée du 30/08/2020 nous</a:t>
          </a:r>
          <a:r>
            <a:rPr lang="fr-FR" sz="800" b="1" i="1" baseline="0">
              <a:solidFill>
                <a:srgbClr val="CC0099"/>
              </a:solidFill>
              <a:latin typeface="Verdana" panose="020B0604030504040204" pitchFamily="34" charset="0"/>
              <a:ea typeface="Verdana" panose="020B0604030504040204" pitchFamily="34" charset="0"/>
              <a:cs typeface="Verdana" panose="020B0604030504040204" pitchFamily="34" charset="0"/>
            </a:rPr>
            <a:t> vous conseillons de ne pas intégrer les heures du 31/08/2021 qui seront potentiellement prises en compte pour le calcul de l'année scolaire 2020/2021, </a:t>
          </a:r>
          <a:endPar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358352</xdr:colOff>
      <xdr:row>71</xdr:row>
      <xdr:rowOff>3175</xdr:rowOff>
    </xdr:from>
    <xdr:to>
      <xdr:col>27</xdr:col>
      <xdr:colOff>445184</xdr:colOff>
      <xdr:row>76</xdr:row>
      <xdr:rowOff>150340</xdr:rowOff>
    </xdr:to>
    <xdr:sp macro="" textlink="">
      <xdr:nvSpPr>
        <xdr:cNvPr id="4" name="Rectangle à coins arrondis 3">
          <a:extLst>
            <a:ext uri="{FF2B5EF4-FFF2-40B4-BE49-F238E27FC236}">
              <a16:creationId xmlns:a16="http://schemas.microsoft.com/office/drawing/2014/main" xmlns="" id="{DAB033E6-EDB1-47CF-A4BA-E1BCF1C1CC47}"/>
            </a:ext>
          </a:extLst>
        </xdr:cNvPr>
        <xdr:cNvSpPr/>
      </xdr:nvSpPr>
      <xdr:spPr>
        <a:xfrm>
          <a:off x="9521402" y="13776325"/>
          <a:ext cx="2391882" cy="1052040"/>
        </a:xfrm>
        <a:prstGeom prst="wedgeRoundRectCallout">
          <a:avLst>
            <a:gd name="adj1" fmla="val -59621"/>
            <a:gd name="adj2" fmla="val 46054"/>
            <a:gd name="adj3" fmla="val 16667"/>
          </a:avLst>
        </a:prstGeom>
        <a:noFill/>
      </xdr:spPr>
      <xdr:style>
        <a:lnRef idx="1">
          <a:schemeClr val="dk1"/>
        </a:lnRef>
        <a:fillRef idx="2">
          <a:schemeClr val="dk1"/>
        </a:fillRef>
        <a:effectRef idx="1">
          <a:schemeClr val="dk1"/>
        </a:effectRef>
        <a:fontRef idx="minor">
          <a:schemeClr val="dk1"/>
        </a:fontRef>
      </xdr:style>
      <xdr:txBody>
        <a:bodyPr vertOverflow="clip" rtlCol="0" anchor="ctr"/>
        <a:lstStyle/>
        <a:p>
          <a:pPr algn="ctr">
            <a:lnSpc>
              <a:spcPts val="9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Attention ! </a:t>
          </a:r>
        </a:p>
        <a:p>
          <a:pPr algn="ctr">
            <a:lnSpc>
              <a:spcPts val="8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Si vous prenez en compte le jour de la pré-rentrée du 30/08/2020 nous</a:t>
          </a:r>
          <a:r>
            <a:rPr lang="fr-FR" sz="800" b="1" i="1" baseline="0">
              <a:solidFill>
                <a:srgbClr val="CC0099"/>
              </a:solidFill>
              <a:latin typeface="Verdana" panose="020B0604030504040204" pitchFamily="34" charset="0"/>
              <a:ea typeface="Verdana" panose="020B0604030504040204" pitchFamily="34" charset="0"/>
              <a:cs typeface="Verdana" panose="020B0604030504040204" pitchFamily="34" charset="0"/>
            </a:rPr>
            <a:t> vous conseillons de ne pas intégrer les heures du 31/08/2021 qui seront potentiellement prises en compte pour le calcul de l'année scolaire 2020/2021, </a:t>
          </a:r>
          <a:endPar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a16="http://schemas.microsoft.com/office/drawing/2014/main" xmlns="" id="{E4B2B390-C6E3-4868-BEE8-8FC6C9766E29}"/>
            </a:ext>
          </a:extLst>
        </xdr:cNvPr>
        <xdr:cNvCxnSpPr/>
      </xdr:nvCxnSpPr>
      <xdr:spPr>
        <a:xfrm>
          <a:off x="4293870" y="4406265"/>
          <a:ext cx="0" cy="14710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a16="http://schemas.microsoft.com/office/drawing/2014/main" xmlns="" id="{F2117AEA-37C9-49BD-B87F-618498D87FE9}"/>
            </a:ext>
          </a:extLst>
        </xdr:cNvPr>
        <xdr:cNvCxnSpPr/>
      </xdr:nvCxnSpPr>
      <xdr:spPr>
        <a:xfrm>
          <a:off x="6206490" y="5377815"/>
          <a:ext cx="0" cy="14802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a16="http://schemas.microsoft.com/office/drawing/2014/main" xmlns="" id="{9C0FC8BF-FCC7-45EA-9C61-6F1020CE7676}"/>
            </a:ext>
          </a:extLst>
        </xdr:cNvPr>
        <xdr:cNvCxnSpPr/>
      </xdr:nvCxnSpPr>
      <xdr:spPr>
        <a:xfrm>
          <a:off x="5391150" y="6526530"/>
          <a:ext cx="0" cy="13906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H85"/>
  <sheetViews>
    <sheetView topLeftCell="A49" workbookViewId="0">
      <selection sqref="A1:XFD1048576"/>
    </sheetView>
  </sheetViews>
  <sheetFormatPr baseColWidth="10" defaultRowHeight="15"/>
  <cols>
    <col min="1" max="1" width="11.42578125" style="116"/>
    <col min="2" max="2" width="6.85546875" style="116" customWidth="1"/>
    <col min="3" max="3" width="8.140625" style="73" customWidth="1"/>
    <col min="4" max="4" width="4.28515625" style="150" customWidth="1"/>
    <col min="5" max="6" width="11.42578125" style="116"/>
    <col min="7" max="7" width="9.5703125" style="73" customWidth="1"/>
    <col min="8" max="8" width="5.140625" style="144" customWidth="1"/>
    <col min="9" max="10" width="11.42578125" style="116"/>
    <col min="11" max="11" width="7.85546875" style="73" customWidth="1"/>
    <col min="12" max="12" width="4.7109375" style="144" customWidth="1"/>
    <col min="13" max="13" width="11.42578125" style="116"/>
    <col min="14" max="14" width="11.42578125" style="29"/>
    <col min="15" max="15" width="7.140625" style="73" customWidth="1"/>
    <col min="16" max="16" width="4.28515625" style="144" customWidth="1"/>
    <col min="17" max="18" width="11.42578125" style="116"/>
    <col min="19" max="19" width="8" style="73" customWidth="1"/>
    <col min="20" max="20" width="3.5703125" style="144" customWidth="1"/>
    <col min="23" max="23" width="7.5703125" customWidth="1"/>
    <col min="24" max="24" width="4.28515625" customWidth="1"/>
  </cols>
  <sheetData>
    <row r="1" spans="1:34" ht="60" customHeight="1">
      <c r="A1" s="175" t="s">
        <v>49</v>
      </c>
      <c r="B1" s="175"/>
      <c r="C1" s="175"/>
      <c r="D1" s="175"/>
      <c r="E1" s="175"/>
      <c r="F1" s="175"/>
      <c r="G1" s="175"/>
      <c r="H1" s="175"/>
      <c r="I1" s="175"/>
      <c r="J1" s="175"/>
      <c r="K1" s="175"/>
      <c r="L1" s="175"/>
      <c r="M1" s="175"/>
      <c r="N1" s="175"/>
      <c r="O1" s="175"/>
      <c r="P1" s="175"/>
      <c r="Q1" s="175"/>
      <c r="R1" s="175"/>
      <c r="S1" s="175"/>
      <c r="T1" s="175"/>
      <c r="U1" s="175"/>
      <c r="V1" s="175"/>
      <c r="W1" s="175"/>
      <c r="X1" s="175"/>
    </row>
    <row r="2" spans="1:34">
      <c r="A2" s="176" t="s">
        <v>50</v>
      </c>
      <c r="B2" s="177"/>
      <c r="C2" s="177"/>
      <c r="D2" s="177"/>
      <c r="E2" s="178"/>
      <c r="F2" s="179" t="s">
        <v>82</v>
      </c>
      <c r="G2" s="180"/>
      <c r="H2" s="180"/>
      <c r="I2" s="180"/>
      <c r="J2" s="180"/>
      <c r="K2" s="180"/>
      <c r="L2" s="180"/>
      <c r="M2" s="180"/>
      <c r="N2" s="180"/>
      <c r="O2" s="180"/>
      <c r="P2" s="181"/>
      <c r="Q2" s="182" t="s">
        <v>51</v>
      </c>
      <c r="R2" s="183"/>
      <c r="S2" s="183"/>
      <c r="T2" s="183"/>
      <c r="U2" s="184"/>
      <c r="V2" s="185">
        <v>44075</v>
      </c>
      <c r="W2" s="186"/>
      <c r="X2" s="187"/>
      <c r="Y2" s="192"/>
      <c r="Z2" s="193"/>
      <c r="AA2" s="188"/>
      <c r="AB2" s="188"/>
    </row>
    <row r="3" spans="1:34">
      <c r="A3" s="182" t="s">
        <v>52</v>
      </c>
      <c r="B3" s="183"/>
      <c r="C3" s="183"/>
      <c r="D3" s="183"/>
      <c r="E3" s="184"/>
      <c r="F3" s="189" t="s">
        <v>83</v>
      </c>
      <c r="G3" s="190"/>
      <c r="H3" s="190"/>
      <c r="I3" s="190"/>
      <c r="J3" s="190"/>
      <c r="K3" s="190"/>
      <c r="L3" s="190"/>
      <c r="M3" s="190"/>
      <c r="N3" s="190"/>
      <c r="O3" s="190"/>
      <c r="P3" s="191"/>
      <c r="Q3" s="176" t="s">
        <v>53</v>
      </c>
      <c r="R3" s="177"/>
      <c r="S3" s="177"/>
      <c r="T3" s="177"/>
      <c r="U3" s="178"/>
      <c r="V3" s="185">
        <v>44439</v>
      </c>
      <c r="W3" s="186"/>
      <c r="X3" s="187"/>
      <c r="Y3" s="192"/>
      <c r="Z3" s="193"/>
      <c r="AA3" s="188"/>
      <c r="AB3" s="188"/>
    </row>
    <row r="4" spans="1:34">
      <c r="A4" s="72"/>
      <c r="B4" s="72"/>
      <c r="C4" s="72"/>
      <c r="D4" s="72"/>
      <c r="E4" s="72"/>
      <c r="F4" s="72"/>
      <c r="G4" s="72"/>
      <c r="H4" s="72"/>
      <c r="I4" s="72"/>
      <c r="J4" s="72"/>
      <c r="L4" s="72"/>
      <c r="M4" s="72"/>
      <c r="N4" s="72"/>
      <c r="O4" s="72"/>
      <c r="P4" s="72"/>
      <c r="Q4" s="72"/>
      <c r="R4" s="72"/>
      <c r="S4" s="74"/>
      <c r="T4" s="74"/>
      <c r="U4" s="74"/>
      <c r="V4" s="74"/>
      <c r="W4" s="74"/>
      <c r="X4" s="74"/>
    </row>
    <row r="5" spans="1:34" ht="30.75" customHeight="1">
      <c r="A5" s="174" t="s">
        <v>54</v>
      </c>
      <c r="B5" s="174"/>
      <c r="C5" s="174"/>
      <c r="D5" s="174"/>
      <c r="E5" s="174"/>
      <c r="F5" s="174"/>
      <c r="G5" s="174"/>
      <c r="H5" s="174"/>
      <c r="I5" s="174"/>
      <c r="J5" s="174"/>
      <c r="K5" s="174"/>
      <c r="L5" s="174"/>
      <c r="M5" s="174"/>
      <c r="N5" s="174"/>
      <c r="O5" s="174"/>
      <c r="P5" s="174"/>
      <c r="Q5" s="174"/>
      <c r="R5" s="174"/>
      <c r="S5" s="174"/>
      <c r="T5" s="174"/>
      <c r="U5" s="174"/>
      <c r="V5" s="174"/>
      <c r="W5" s="174"/>
      <c r="X5" s="174"/>
    </row>
    <row r="6" spans="1:34" ht="15.75" thickBot="1">
      <c r="A6" s="75"/>
      <c r="B6" s="75"/>
      <c r="C6" s="75"/>
      <c r="D6" s="75"/>
      <c r="E6" s="75"/>
      <c r="F6" s="75"/>
      <c r="G6" s="75"/>
      <c r="H6" s="75"/>
      <c r="I6" s="75"/>
      <c r="J6" s="75"/>
      <c r="K6" s="75"/>
      <c r="L6" s="75"/>
      <c r="M6" s="75"/>
      <c r="N6" s="75"/>
      <c r="O6" s="75"/>
      <c r="P6" s="75"/>
      <c r="Q6" s="75"/>
      <c r="R6" s="75"/>
      <c r="S6" s="75"/>
      <c r="T6" s="75"/>
      <c r="U6" s="75"/>
      <c r="V6" s="75"/>
      <c r="W6" s="75"/>
      <c r="X6" s="75"/>
      <c r="Y6" s="2"/>
      <c r="Z6" s="2"/>
      <c r="AA6" s="2"/>
      <c r="AB6" s="2"/>
      <c r="AC6" s="2"/>
      <c r="AD6" s="2"/>
      <c r="AE6" s="2"/>
      <c r="AF6" s="2"/>
      <c r="AG6" s="2"/>
      <c r="AH6" s="2"/>
    </row>
    <row r="7" spans="1:34" ht="15.75" customHeight="1" thickBot="1">
      <c r="A7" s="196" t="s">
        <v>55</v>
      </c>
      <c r="B7" s="197"/>
      <c r="C7" s="76">
        <v>0</v>
      </c>
      <c r="D7" s="77" t="s">
        <v>56</v>
      </c>
      <c r="E7" s="198" t="s">
        <v>57</v>
      </c>
      <c r="F7" s="199"/>
      <c r="G7" s="199"/>
      <c r="H7" s="199"/>
      <c r="I7" s="199"/>
      <c r="J7" s="199"/>
      <c r="K7" s="199"/>
      <c r="L7" s="199"/>
      <c r="M7" s="199"/>
      <c r="N7" s="199"/>
      <c r="O7" s="199"/>
      <c r="P7" s="199"/>
      <c r="Q7" s="199"/>
      <c r="R7" s="199"/>
      <c r="S7" s="199"/>
      <c r="T7" s="199"/>
      <c r="U7" s="199"/>
      <c r="V7" s="199"/>
      <c r="W7" s="199"/>
      <c r="X7" s="199"/>
      <c r="Y7" s="2"/>
      <c r="Z7" s="2"/>
      <c r="AA7" s="2"/>
      <c r="AB7" s="2"/>
      <c r="AC7" s="2"/>
      <c r="AD7" s="2"/>
      <c r="AE7" s="2"/>
      <c r="AF7" s="2"/>
      <c r="AG7" s="2"/>
      <c r="AH7" s="2"/>
    </row>
    <row r="8" spans="1:34" ht="15.75" thickBot="1">
      <c r="A8" s="75"/>
      <c r="B8" s="75"/>
      <c r="C8" s="75"/>
      <c r="D8" s="75"/>
      <c r="E8" s="75"/>
      <c r="F8" s="75"/>
      <c r="G8" s="75"/>
      <c r="H8" s="75"/>
      <c r="I8" s="75"/>
      <c r="J8" s="75"/>
      <c r="K8" s="75"/>
      <c r="L8" s="75"/>
      <c r="M8" s="75"/>
      <c r="N8" s="75"/>
      <c r="O8" s="75"/>
      <c r="P8" s="75"/>
      <c r="Q8" s="75"/>
      <c r="R8" s="75"/>
      <c r="S8" s="75"/>
      <c r="T8" s="75"/>
      <c r="U8" s="75"/>
      <c r="V8" s="75"/>
      <c r="W8" s="75"/>
      <c r="X8" s="75"/>
      <c r="Y8" s="2"/>
    </row>
    <row r="9" spans="1:34" s="29" customFormat="1" ht="13.5" thickBot="1">
      <c r="A9" s="200" t="s">
        <v>58</v>
      </c>
      <c r="B9" s="201"/>
      <c r="C9" s="201"/>
      <c r="D9" s="202"/>
      <c r="E9" s="203" t="s">
        <v>59</v>
      </c>
      <c r="F9" s="204"/>
      <c r="G9" s="204"/>
      <c r="H9" s="205"/>
      <c r="I9" s="206" t="s">
        <v>60</v>
      </c>
      <c r="J9" s="207"/>
      <c r="K9" s="207"/>
      <c r="L9" s="208"/>
      <c r="M9" s="209" t="s">
        <v>61</v>
      </c>
      <c r="N9" s="210"/>
      <c r="O9" s="210"/>
      <c r="P9" s="211"/>
      <c r="Q9" s="212" t="s">
        <v>62</v>
      </c>
      <c r="R9" s="201"/>
      <c r="S9" s="201"/>
      <c r="T9" s="202"/>
      <c r="U9" s="203" t="s">
        <v>63</v>
      </c>
      <c r="V9" s="204"/>
      <c r="W9" s="204"/>
      <c r="X9" s="213"/>
    </row>
    <row r="10" spans="1:34" s="29" customFormat="1" ht="12.75">
      <c r="A10" s="78" t="s">
        <v>64</v>
      </c>
      <c r="B10" s="79">
        <v>1</v>
      </c>
      <c r="C10" s="80">
        <v>8.2200000000000006</v>
      </c>
      <c r="D10" s="81" t="s">
        <v>56</v>
      </c>
      <c r="E10" s="79" t="s">
        <v>65</v>
      </c>
      <c r="F10" s="79">
        <v>1</v>
      </c>
      <c r="G10" s="82">
        <v>8.2200000000000006</v>
      </c>
      <c r="H10" s="79" t="s">
        <v>56</v>
      </c>
      <c r="I10" s="83" t="s">
        <v>66</v>
      </c>
      <c r="J10" s="84">
        <v>1</v>
      </c>
      <c r="K10" s="214" t="s">
        <v>67</v>
      </c>
      <c r="L10" s="215"/>
      <c r="M10" s="83" t="s">
        <v>64</v>
      </c>
      <c r="N10" s="85">
        <v>1</v>
      </c>
      <c r="O10" s="86">
        <v>8.2200000000000006</v>
      </c>
      <c r="P10" s="87" t="s">
        <v>56</v>
      </c>
      <c r="Q10" s="79" t="s">
        <v>68</v>
      </c>
      <c r="R10" s="88">
        <v>1</v>
      </c>
      <c r="S10" s="216" t="s">
        <v>67</v>
      </c>
      <c r="T10" s="217"/>
      <c r="U10" s="78" t="s">
        <v>69</v>
      </c>
      <c r="V10" s="79">
        <v>1</v>
      </c>
      <c r="W10" s="89">
        <v>8.2200000000000006</v>
      </c>
      <c r="X10" s="90" t="s">
        <v>56</v>
      </c>
    </row>
    <row r="11" spans="1:34" s="29" customFormat="1" ht="12.75">
      <c r="A11" s="78" t="s">
        <v>70</v>
      </c>
      <c r="B11" s="79">
        <v>2</v>
      </c>
      <c r="C11" s="82"/>
      <c r="D11" s="81" t="s">
        <v>56</v>
      </c>
      <c r="E11" s="79" t="s">
        <v>68</v>
      </c>
      <c r="F11" s="79">
        <v>2</v>
      </c>
      <c r="G11" s="82">
        <v>8.2200000000000006</v>
      </c>
      <c r="H11" s="79" t="s">
        <v>56</v>
      </c>
      <c r="I11" s="78" t="s">
        <v>69</v>
      </c>
      <c r="J11" s="79">
        <v>2</v>
      </c>
      <c r="K11" s="79">
        <v>8.2200000000000006</v>
      </c>
      <c r="L11" s="90" t="s">
        <v>56</v>
      </c>
      <c r="M11" s="78" t="s">
        <v>70</v>
      </c>
      <c r="N11" s="79">
        <v>2</v>
      </c>
      <c r="O11" s="82"/>
      <c r="P11" s="90" t="s">
        <v>56</v>
      </c>
      <c r="Q11" s="79" t="s">
        <v>71</v>
      </c>
      <c r="R11" s="88">
        <v>2</v>
      </c>
      <c r="S11" s="91"/>
      <c r="T11" s="92" t="s">
        <v>56</v>
      </c>
      <c r="U11" s="78" t="s">
        <v>64</v>
      </c>
      <c r="V11" s="79">
        <v>2</v>
      </c>
      <c r="W11" s="82">
        <v>8.2200000000000006</v>
      </c>
      <c r="X11" s="90" t="s">
        <v>56</v>
      </c>
    </row>
    <row r="12" spans="1:34" s="29" customFormat="1" ht="12.75">
      <c r="A12" s="78" t="s">
        <v>65</v>
      </c>
      <c r="B12" s="79">
        <v>3</v>
      </c>
      <c r="C12" s="82">
        <v>8.2200000000000006</v>
      </c>
      <c r="D12" s="81" t="s">
        <v>56</v>
      </c>
      <c r="E12" s="79" t="s">
        <v>71</v>
      </c>
      <c r="F12" s="79">
        <v>3</v>
      </c>
      <c r="G12" s="82"/>
      <c r="H12" s="79" t="s">
        <v>56</v>
      </c>
      <c r="I12" s="78" t="s">
        <v>64</v>
      </c>
      <c r="J12" s="79">
        <v>3</v>
      </c>
      <c r="K12" s="79">
        <v>8.2200000000000006</v>
      </c>
      <c r="L12" s="90" t="s">
        <v>56</v>
      </c>
      <c r="M12" s="78" t="s">
        <v>65</v>
      </c>
      <c r="N12" s="79">
        <v>3</v>
      </c>
      <c r="O12" s="82">
        <v>8.2200000000000006</v>
      </c>
      <c r="P12" s="90" t="s">
        <v>56</v>
      </c>
      <c r="Q12" s="79" t="s">
        <v>66</v>
      </c>
      <c r="R12" s="88">
        <v>3</v>
      </c>
      <c r="S12" s="91"/>
      <c r="T12" s="92" t="s">
        <v>56</v>
      </c>
      <c r="U12" s="78" t="s">
        <v>70</v>
      </c>
      <c r="V12" s="79">
        <v>3</v>
      </c>
      <c r="W12" s="82"/>
      <c r="X12" s="90" t="s">
        <v>56</v>
      </c>
    </row>
    <row r="13" spans="1:34" s="29" customFormat="1" ht="12.75">
      <c r="A13" s="78" t="s">
        <v>68</v>
      </c>
      <c r="B13" s="79">
        <v>4</v>
      </c>
      <c r="C13" s="82">
        <v>8.2200000000000006</v>
      </c>
      <c r="D13" s="81" t="s">
        <v>56</v>
      </c>
      <c r="E13" s="79" t="s">
        <v>66</v>
      </c>
      <c r="F13" s="79">
        <v>4</v>
      </c>
      <c r="G13" s="82"/>
      <c r="H13" s="79" t="s">
        <v>56</v>
      </c>
      <c r="I13" s="78" t="s">
        <v>70</v>
      </c>
      <c r="J13" s="79">
        <v>4</v>
      </c>
      <c r="K13" s="79"/>
      <c r="L13" s="90" t="s">
        <v>56</v>
      </c>
      <c r="M13" s="78" t="s">
        <v>68</v>
      </c>
      <c r="N13" s="79">
        <v>4</v>
      </c>
      <c r="O13" s="82">
        <v>8.2200000000000006</v>
      </c>
      <c r="P13" s="90" t="s">
        <v>56</v>
      </c>
      <c r="Q13" s="79" t="s">
        <v>69</v>
      </c>
      <c r="R13" s="79">
        <v>4</v>
      </c>
      <c r="S13" s="82">
        <v>8.2200000000000006</v>
      </c>
      <c r="T13" s="81" t="s">
        <v>56</v>
      </c>
      <c r="U13" s="78" t="s">
        <v>65</v>
      </c>
      <c r="V13" s="79">
        <v>4</v>
      </c>
      <c r="W13" s="82">
        <v>8.2200000000000006</v>
      </c>
      <c r="X13" s="90" t="s">
        <v>56</v>
      </c>
    </row>
    <row r="14" spans="1:34" s="29" customFormat="1" ht="12.75">
      <c r="A14" s="78" t="s">
        <v>71</v>
      </c>
      <c r="B14" s="79">
        <v>5</v>
      </c>
      <c r="C14" s="82"/>
      <c r="D14" s="81" t="s">
        <v>56</v>
      </c>
      <c r="E14" s="78" t="s">
        <v>69</v>
      </c>
      <c r="F14" s="79">
        <v>5</v>
      </c>
      <c r="G14" s="82">
        <v>8.2200000000000006</v>
      </c>
      <c r="H14" s="79" t="s">
        <v>56</v>
      </c>
      <c r="I14" s="78" t="s">
        <v>65</v>
      </c>
      <c r="J14" s="79">
        <v>5</v>
      </c>
      <c r="K14" s="82">
        <v>8.2200000000000006</v>
      </c>
      <c r="L14" s="90" t="s">
        <v>56</v>
      </c>
      <c r="M14" s="78" t="s">
        <v>71</v>
      </c>
      <c r="N14" s="79">
        <v>5</v>
      </c>
      <c r="O14" s="82"/>
      <c r="P14" s="90" t="s">
        <v>56</v>
      </c>
      <c r="Q14" s="79" t="s">
        <v>64</v>
      </c>
      <c r="R14" s="79">
        <v>5</v>
      </c>
      <c r="S14" s="82">
        <v>8.2200000000000006</v>
      </c>
      <c r="T14" s="81" t="s">
        <v>56</v>
      </c>
      <c r="U14" s="78" t="s">
        <v>68</v>
      </c>
      <c r="V14" s="79">
        <v>5</v>
      </c>
      <c r="W14" s="82">
        <v>8.2200000000000006</v>
      </c>
      <c r="X14" s="90" t="s">
        <v>56</v>
      </c>
    </row>
    <row r="15" spans="1:34" s="29" customFormat="1" ht="12.75">
      <c r="A15" s="78" t="s">
        <v>66</v>
      </c>
      <c r="B15" s="79">
        <v>6</v>
      </c>
      <c r="C15" s="82"/>
      <c r="D15" s="81" t="s">
        <v>56</v>
      </c>
      <c r="E15" s="78" t="s">
        <v>64</v>
      </c>
      <c r="F15" s="79">
        <v>6</v>
      </c>
      <c r="G15" s="82">
        <v>8.2200000000000006</v>
      </c>
      <c r="H15" s="79" t="s">
        <v>56</v>
      </c>
      <c r="I15" s="78" t="s">
        <v>68</v>
      </c>
      <c r="J15" s="79">
        <v>6</v>
      </c>
      <c r="K15" s="82">
        <v>8.2200000000000006</v>
      </c>
      <c r="L15" s="90" t="s">
        <v>56</v>
      </c>
      <c r="M15" s="78" t="s">
        <v>66</v>
      </c>
      <c r="N15" s="79">
        <v>6</v>
      </c>
      <c r="O15" s="82"/>
      <c r="P15" s="90" t="s">
        <v>56</v>
      </c>
      <c r="Q15" s="79" t="s">
        <v>70</v>
      </c>
      <c r="R15" s="79">
        <v>6</v>
      </c>
      <c r="S15" s="82"/>
      <c r="T15" s="81" t="s">
        <v>56</v>
      </c>
      <c r="U15" s="78" t="s">
        <v>71</v>
      </c>
      <c r="V15" s="79">
        <v>6</v>
      </c>
      <c r="W15" s="82"/>
      <c r="X15" s="90" t="s">
        <v>56</v>
      </c>
    </row>
    <row r="16" spans="1:34" s="29" customFormat="1" ht="12.75">
      <c r="A16" s="78" t="s">
        <v>69</v>
      </c>
      <c r="B16" s="79">
        <v>7</v>
      </c>
      <c r="C16" s="82">
        <v>8.2200000000000006</v>
      </c>
      <c r="D16" s="81" t="s">
        <v>56</v>
      </c>
      <c r="E16" s="78" t="s">
        <v>70</v>
      </c>
      <c r="F16" s="79">
        <v>7</v>
      </c>
      <c r="G16" s="82"/>
      <c r="H16" s="79" t="s">
        <v>56</v>
      </c>
      <c r="I16" s="78" t="s">
        <v>71</v>
      </c>
      <c r="J16" s="79">
        <v>7</v>
      </c>
      <c r="K16" s="82"/>
      <c r="L16" s="90" t="s">
        <v>56</v>
      </c>
      <c r="M16" s="78" t="s">
        <v>69</v>
      </c>
      <c r="N16" s="79">
        <v>7</v>
      </c>
      <c r="O16" s="82">
        <v>8.2200000000000006</v>
      </c>
      <c r="P16" s="90" t="s">
        <v>56</v>
      </c>
      <c r="Q16" s="79" t="s">
        <v>65</v>
      </c>
      <c r="R16" s="79">
        <v>7</v>
      </c>
      <c r="S16" s="82">
        <v>8.2200000000000006</v>
      </c>
      <c r="T16" s="81" t="s">
        <v>56</v>
      </c>
      <c r="U16" s="78" t="s">
        <v>66</v>
      </c>
      <c r="V16" s="79">
        <v>7</v>
      </c>
      <c r="W16" s="82"/>
      <c r="X16" s="90" t="s">
        <v>56</v>
      </c>
    </row>
    <row r="17" spans="1:24" s="29" customFormat="1" ht="12.75">
      <c r="A17" s="78" t="s">
        <v>64</v>
      </c>
      <c r="B17" s="79">
        <v>8</v>
      </c>
      <c r="C17" s="82">
        <v>8.2200000000000006</v>
      </c>
      <c r="D17" s="81" t="s">
        <v>56</v>
      </c>
      <c r="E17" s="78" t="s">
        <v>65</v>
      </c>
      <c r="F17" s="79">
        <v>8</v>
      </c>
      <c r="G17" s="82">
        <v>8.2200000000000006</v>
      </c>
      <c r="H17" s="79" t="s">
        <v>56</v>
      </c>
      <c r="I17" s="78" t="s">
        <v>66</v>
      </c>
      <c r="J17" s="79">
        <v>8</v>
      </c>
      <c r="K17" s="82"/>
      <c r="L17" s="90" t="s">
        <v>56</v>
      </c>
      <c r="M17" s="78" t="s">
        <v>64</v>
      </c>
      <c r="N17" s="79">
        <v>8</v>
      </c>
      <c r="O17" s="82">
        <v>8.2200000000000006</v>
      </c>
      <c r="P17" s="90" t="s">
        <v>56</v>
      </c>
      <c r="Q17" s="79" t="s">
        <v>68</v>
      </c>
      <c r="R17" s="79">
        <v>8</v>
      </c>
      <c r="S17" s="82">
        <v>8.2200000000000006</v>
      </c>
      <c r="T17" s="81" t="s">
        <v>56</v>
      </c>
      <c r="U17" s="158" t="s">
        <v>69</v>
      </c>
      <c r="V17" s="88">
        <v>8</v>
      </c>
      <c r="W17" s="91"/>
      <c r="X17" s="93" t="s">
        <v>56</v>
      </c>
    </row>
    <row r="18" spans="1:24" s="29" customFormat="1" ht="12.75">
      <c r="A18" s="78" t="s">
        <v>70</v>
      </c>
      <c r="B18" s="79">
        <v>9</v>
      </c>
      <c r="C18" s="82"/>
      <c r="D18" s="81" t="s">
        <v>56</v>
      </c>
      <c r="E18" s="78" t="s">
        <v>68</v>
      </c>
      <c r="F18" s="79">
        <v>9</v>
      </c>
      <c r="G18" s="82">
        <v>8.2200000000000006</v>
      </c>
      <c r="H18" s="79" t="s">
        <v>56</v>
      </c>
      <c r="I18" s="78" t="s">
        <v>69</v>
      </c>
      <c r="J18" s="79">
        <v>9</v>
      </c>
      <c r="K18" s="82">
        <v>8.2200000000000006</v>
      </c>
      <c r="L18" s="90" t="s">
        <v>56</v>
      </c>
      <c r="M18" s="78" t="s">
        <v>70</v>
      </c>
      <c r="N18" s="79">
        <v>9</v>
      </c>
      <c r="O18" s="82"/>
      <c r="P18" s="90" t="s">
        <v>56</v>
      </c>
      <c r="Q18" s="79" t="s">
        <v>71</v>
      </c>
      <c r="R18" s="79">
        <v>9</v>
      </c>
      <c r="S18" s="82"/>
      <c r="T18" s="81" t="s">
        <v>56</v>
      </c>
      <c r="U18" s="158" t="s">
        <v>64</v>
      </c>
      <c r="V18" s="88">
        <v>9</v>
      </c>
      <c r="W18" s="91"/>
      <c r="X18" s="93" t="s">
        <v>56</v>
      </c>
    </row>
    <row r="19" spans="1:24" s="29" customFormat="1" ht="12.75">
      <c r="A19" s="78" t="s">
        <v>65</v>
      </c>
      <c r="B19" s="79">
        <v>10</v>
      </c>
      <c r="C19" s="82">
        <v>8.2200000000000006</v>
      </c>
      <c r="D19" s="81" t="s">
        <v>56</v>
      </c>
      <c r="E19" s="78" t="s">
        <v>71</v>
      </c>
      <c r="F19" s="79">
        <v>10</v>
      </c>
      <c r="G19" s="82"/>
      <c r="H19" s="79" t="s">
        <v>56</v>
      </c>
      <c r="I19" s="78" t="s">
        <v>64</v>
      </c>
      <c r="J19" s="79">
        <v>10</v>
      </c>
      <c r="K19" s="82">
        <v>8.2200000000000006</v>
      </c>
      <c r="L19" s="90" t="s">
        <v>56</v>
      </c>
      <c r="M19" s="78" t="s">
        <v>65</v>
      </c>
      <c r="N19" s="79">
        <v>10</v>
      </c>
      <c r="O19" s="82">
        <v>8.2200000000000006</v>
      </c>
      <c r="P19" s="90" t="s">
        <v>56</v>
      </c>
      <c r="Q19" s="79" t="s">
        <v>66</v>
      </c>
      <c r="R19" s="79">
        <v>10</v>
      </c>
      <c r="S19" s="82"/>
      <c r="T19" s="81" t="s">
        <v>56</v>
      </c>
      <c r="U19" s="158" t="s">
        <v>70</v>
      </c>
      <c r="V19" s="88">
        <v>10</v>
      </c>
      <c r="W19" s="91"/>
      <c r="X19" s="93" t="s">
        <v>56</v>
      </c>
    </row>
    <row r="20" spans="1:24" s="29" customFormat="1" ht="12.75">
      <c r="A20" s="78" t="s">
        <v>68</v>
      </c>
      <c r="B20" s="79">
        <v>11</v>
      </c>
      <c r="C20" s="82">
        <v>8.2200000000000006</v>
      </c>
      <c r="D20" s="81" t="s">
        <v>56</v>
      </c>
      <c r="E20" s="78" t="s">
        <v>66</v>
      </c>
      <c r="F20" s="79">
        <v>11</v>
      </c>
      <c r="G20" s="82"/>
      <c r="H20" s="79" t="s">
        <v>56</v>
      </c>
      <c r="I20" s="78" t="s">
        <v>70</v>
      </c>
      <c r="J20" s="88">
        <v>11</v>
      </c>
      <c r="K20" s="218" t="s">
        <v>67</v>
      </c>
      <c r="L20" s="219"/>
      <c r="M20" s="78" t="s">
        <v>68</v>
      </c>
      <c r="N20" s="79">
        <v>11</v>
      </c>
      <c r="O20" s="82">
        <v>8.2200000000000006</v>
      </c>
      <c r="P20" s="90" t="s">
        <v>56</v>
      </c>
      <c r="Q20" s="79" t="s">
        <v>69</v>
      </c>
      <c r="R20" s="79">
        <v>11</v>
      </c>
      <c r="S20" s="82">
        <v>8.2200000000000006</v>
      </c>
      <c r="T20" s="81" t="s">
        <v>56</v>
      </c>
      <c r="U20" s="158" t="s">
        <v>65</v>
      </c>
      <c r="V20" s="88">
        <v>11</v>
      </c>
      <c r="W20" s="91"/>
      <c r="X20" s="93" t="s">
        <v>56</v>
      </c>
    </row>
    <row r="21" spans="1:24" s="29" customFormat="1" ht="12.75">
      <c r="A21" s="78" t="s">
        <v>71</v>
      </c>
      <c r="B21" s="79">
        <v>12</v>
      </c>
      <c r="C21" s="82"/>
      <c r="D21" s="81" t="s">
        <v>56</v>
      </c>
      <c r="E21" s="78" t="s">
        <v>69</v>
      </c>
      <c r="F21" s="79">
        <v>12</v>
      </c>
      <c r="G21" s="82">
        <v>8.2200000000000006</v>
      </c>
      <c r="H21" s="79" t="s">
        <v>56</v>
      </c>
      <c r="I21" s="78" t="s">
        <v>65</v>
      </c>
      <c r="J21" s="79">
        <v>12</v>
      </c>
      <c r="K21" s="82">
        <v>8.2200000000000006</v>
      </c>
      <c r="L21" s="90" t="s">
        <v>56</v>
      </c>
      <c r="M21" s="78" t="s">
        <v>71</v>
      </c>
      <c r="N21" s="79">
        <v>12</v>
      </c>
      <c r="O21" s="82"/>
      <c r="P21" s="90" t="s">
        <v>56</v>
      </c>
      <c r="Q21" s="79" t="s">
        <v>64</v>
      </c>
      <c r="R21" s="79">
        <v>12</v>
      </c>
      <c r="S21" s="82">
        <v>8.2200000000000006</v>
      </c>
      <c r="T21" s="81" t="s">
        <v>56</v>
      </c>
      <c r="U21" s="158" t="s">
        <v>68</v>
      </c>
      <c r="V21" s="88">
        <v>12</v>
      </c>
      <c r="W21" s="91"/>
      <c r="X21" s="93" t="s">
        <v>56</v>
      </c>
    </row>
    <row r="22" spans="1:24" s="29" customFormat="1" ht="12.75">
      <c r="A22" s="78" t="s">
        <v>66</v>
      </c>
      <c r="B22" s="79">
        <v>13</v>
      </c>
      <c r="C22" s="82"/>
      <c r="D22" s="81" t="s">
        <v>56</v>
      </c>
      <c r="E22" s="78" t="s">
        <v>64</v>
      </c>
      <c r="F22" s="79">
        <v>13</v>
      </c>
      <c r="G22" s="82">
        <v>8.2200000000000006</v>
      </c>
      <c r="H22" s="79" t="s">
        <v>56</v>
      </c>
      <c r="I22" s="78" t="s">
        <v>68</v>
      </c>
      <c r="J22" s="79">
        <v>13</v>
      </c>
      <c r="K22" s="82">
        <v>8.2200000000000006</v>
      </c>
      <c r="L22" s="90" t="s">
        <v>56</v>
      </c>
      <c r="M22" s="78" t="s">
        <v>66</v>
      </c>
      <c r="N22" s="79">
        <v>13</v>
      </c>
      <c r="O22" s="82"/>
      <c r="P22" s="90" t="s">
        <v>56</v>
      </c>
      <c r="Q22" s="79" t="s">
        <v>70</v>
      </c>
      <c r="R22" s="79">
        <v>13</v>
      </c>
      <c r="S22" s="82"/>
      <c r="T22" s="81" t="s">
        <v>56</v>
      </c>
      <c r="U22" s="158" t="s">
        <v>71</v>
      </c>
      <c r="V22" s="88">
        <v>13</v>
      </c>
      <c r="W22" s="91"/>
      <c r="X22" s="93" t="s">
        <v>56</v>
      </c>
    </row>
    <row r="23" spans="1:24" s="29" customFormat="1" ht="12.75">
      <c r="A23" s="78" t="s">
        <v>69</v>
      </c>
      <c r="B23" s="79">
        <v>14</v>
      </c>
      <c r="C23" s="82">
        <v>8.2200000000000006</v>
      </c>
      <c r="D23" s="81" t="s">
        <v>56</v>
      </c>
      <c r="E23" s="78" t="s">
        <v>70</v>
      </c>
      <c r="F23" s="79">
        <v>14</v>
      </c>
      <c r="G23" s="82"/>
      <c r="H23" s="79" t="s">
        <v>56</v>
      </c>
      <c r="I23" s="78" t="s">
        <v>71</v>
      </c>
      <c r="J23" s="79">
        <v>14</v>
      </c>
      <c r="K23" s="82"/>
      <c r="L23" s="90" t="s">
        <v>56</v>
      </c>
      <c r="M23" s="78" t="s">
        <v>69</v>
      </c>
      <c r="N23" s="79">
        <v>14</v>
      </c>
      <c r="O23" s="82">
        <v>8.2200000000000006</v>
      </c>
      <c r="P23" s="90" t="s">
        <v>56</v>
      </c>
      <c r="Q23" s="79" t="s">
        <v>65</v>
      </c>
      <c r="R23" s="79">
        <v>14</v>
      </c>
      <c r="S23" s="82">
        <v>8.2200000000000006</v>
      </c>
      <c r="T23" s="81" t="s">
        <v>56</v>
      </c>
      <c r="U23" s="158" t="s">
        <v>66</v>
      </c>
      <c r="V23" s="88">
        <v>14</v>
      </c>
      <c r="W23" s="91"/>
      <c r="X23" s="93" t="s">
        <v>56</v>
      </c>
    </row>
    <row r="24" spans="1:24" s="29" customFormat="1" ht="12.75">
      <c r="A24" s="78" t="s">
        <v>64</v>
      </c>
      <c r="B24" s="79">
        <v>15</v>
      </c>
      <c r="C24" s="82">
        <v>8.2200000000000006</v>
      </c>
      <c r="D24" s="81" t="s">
        <v>56</v>
      </c>
      <c r="E24" s="78" t="s">
        <v>65</v>
      </c>
      <c r="F24" s="79">
        <v>15</v>
      </c>
      <c r="G24" s="82">
        <v>8.2200000000000006</v>
      </c>
      <c r="H24" s="79" t="s">
        <v>56</v>
      </c>
      <c r="I24" s="78" t="s">
        <v>66</v>
      </c>
      <c r="J24" s="79">
        <v>15</v>
      </c>
      <c r="K24" s="82"/>
      <c r="L24" s="90" t="s">
        <v>56</v>
      </c>
      <c r="M24" s="78" t="s">
        <v>64</v>
      </c>
      <c r="N24" s="79">
        <v>15</v>
      </c>
      <c r="O24" s="82">
        <v>8.2200000000000006</v>
      </c>
      <c r="P24" s="90" t="s">
        <v>56</v>
      </c>
      <c r="Q24" s="79" t="s">
        <v>68</v>
      </c>
      <c r="R24" s="79">
        <v>15</v>
      </c>
      <c r="S24" s="82">
        <v>8.2200000000000006</v>
      </c>
      <c r="T24" s="81" t="s">
        <v>56</v>
      </c>
      <c r="U24" s="158" t="s">
        <v>69</v>
      </c>
      <c r="V24" s="88">
        <v>15</v>
      </c>
      <c r="W24" s="91"/>
      <c r="X24" s="93" t="s">
        <v>56</v>
      </c>
    </row>
    <row r="25" spans="1:24" s="29" customFormat="1" ht="12.75">
      <c r="A25" s="78" t="s">
        <v>70</v>
      </c>
      <c r="B25" s="79">
        <v>16</v>
      </c>
      <c r="C25" s="82"/>
      <c r="D25" s="81" t="s">
        <v>56</v>
      </c>
      <c r="E25" s="78" t="s">
        <v>68</v>
      </c>
      <c r="F25" s="79">
        <v>16</v>
      </c>
      <c r="G25" s="82">
        <v>8.2200000000000006</v>
      </c>
      <c r="H25" s="79" t="s">
        <v>56</v>
      </c>
      <c r="I25" s="78" t="s">
        <v>69</v>
      </c>
      <c r="J25" s="79">
        <v>16</v>
      </c>
      <c r="K25" s="82">
        <v>8.2200000000000006</v>
      </c>
      <c r="L25" s="90" t="s">
        <v>56</v>
      </c>
      <c r="M25" s="78" t="s">
        <v>70</v>
      </c>
      <c r="N25" s="79">
        <v>16</v>
      </c>
      <c r="O25" s="82"/>
      <c r="P25" s="90" t="s">
        <v>56</v>
      </c>
      <c r="Q25" s="79" t="s">
        <v>71</v>
      </c>
      <c r="R25" s="79">
        <v>16</v>
      </c>
      <c r="S25" s="82"/>
      <c r="T25" s="81" t="s">
        <v>56</v>
      </c>
      <c r="U25" s="158" t="s">
        <v>64</v>
      </c>
      <c r="V25" s="88">
        <v>16</v>
      </c>
      <c r="W25" s="91"/>
      <c r="X25" s="93" t="s">
        <v>56</v>
      </c>
    </row>
    <row r="26" spans="1:24" s="29" customFormat="1" ht="12.75">
      <c r="A26" s="78" t="s">
        <v>65</v>
      </c>
      <c r="B26" s="79">
        <v>17</v>
      </c>
      <c r="C26" s="82">
        <v>8.2200000000000006</v>
      </c>
      <c r="D26" s="81" t="s">
        <v>56</v>
      </c>
      <c r="E26" s="78" t="s">
        <v>71</v>
      </c>
      <c r="F26" s="79">
        <v>17</v>
      </c>
      <c r="G26" s="82"/>
      <c r="H26" s="79" t="s">
        <v>56</v>
      </c>
      <c r="I26" s="78" t="s">
        <v>64</v>
      </c>
      <c r="J26" s="79">
        <v>17</v>
      </c>
      <c r="K26" s="82">
        <v>8.2200000000000006</v>
      </c>
      <c r="L26" s="90" t="s">
        <v>56</v>
      </c>
      <c r="M26" s="78" t="s">
        <v>65</v>
      </c>
      <c r="N26" s="79">
        <v>17</v>
      </c>
      <c r="O26" s="82">
        <v>8.2200000000000006</v>
      </c>
      <c r="P26" s="90" t="s">
        <v>56</v>
      </c>
      <c r="Q26" s="79" t="s">
        <v>66</v>
      </c>
      <c r="R26" s="79">
        <v>17</v>
      </c>
      <c r="S26" s="82"/>
      <c r="T26" s="81" t="s">
        <v>56</v>
      </c>
      <c r="U26" s="158" t="s">
        <v>70</v>
      </c>
      <c r="V26" s="88">
        <v>17</v>
      </c>
      <c r="W26" s="91"/>
      <c r="X26" s="93" t="s">
        <v>56</v>
      </c>
    </row>
    <row r="27" spans="1:24" s="29" customFormat="1" ht="12.75">
      <c r="A27" s="78" t="s">
        <v>68</v>
      </c>
      <c r="B27" s="79">
        <v>18</v>
      </c>
      <c r="C27" s="82">
        <v>8.2200000000000006</v>
      </c>
      <c r="D27" s="81" t="s">
        <v>56</v>
      </c>
      <c r="E27" s="78" t="s">
        <v>66</v>
      </c>
      <c r="F27" s="79">
        <v>18</v>
      </c>
      <c r="G27" s="82"/>
      <c r="H27" s="79" t="s">
        <v>56</v>
      </c>
      <c r="I27" s="78" t="s">
        <v>70</v>
      </c>
      <c r="J27" s="79">
        <v>18</v>
      </c>
      <c r="K27" s="82"/>
      <c r="L27" s="90" t="s">
        <v>56</v>
      </c>
      <c r="M27" s="78" t="s">
        <v>68</v>
      </c>
      <c r="N27" s="79">
        <v>18</v>
      </c>
      <c r="O27" s="82">
        <v>8.2200000000000006</v>
      </c>
      <c r="P27" s="90" t="s">
        <v>56</v>
      </c>
      <c r="Q27" s="79" t="s">
        <v>69</v>
      </c>
      <c r="R27" s="79">
        <v>18</v>
      </c>
      <c r="S27" s="82">
        <v>8.2200000000000006</v>
      </c>
      <c r="T27" s="81" t="s">
        <v>56</v>
      </c>
      <c r="U27" s="158" t="s">
        <v>65</v>
      </c>
      <c r="V27" s="88">
        <v>18</v>
      </c>
      <c r="W27" s="91"/>
      <c r="X27" s="93" t="s">
        <v>56</v>
      </c>
    </row>
    <row r="28" spans="1:24" s="29" customFormat="1" ht="12.75">
      <c r="A28" s="78" t="s">
        <v>71</v>
      </c>
      <c r="B28" s="79">
        <v>19</v>
      </c>
      <c r="C28" s="82"/>
      <c r="D28" s="81" t="s">
        <v>56</v>
      </c>
      <c r="E28" s="78" t="s">
        <v>69</v>
      </c>
      <c r="F28" s="88">
        <v>19</v>
      </c>
      <c r="G28" s="91"/>
      <c r="H28" s="88" t="s">
        <v>56</v>
      </c>
      <c r="I28" s="78" t="s">
        <v>65</v>
      </c>
      <c r="J28" s="79">
        <v>19</v>
      </c>
      <c r="K28" s="82">
        <v>8.2200000000000006</v>
      </c>
      <c r="L28" s="90" t="s">
        <v>56</v>
      </c>
      <c r="M28" s="78" t="s">
        <v>71</v>
      </c>
      <c r="N28" s="79">
        <v>19</v>
      </c>
      <c r="O28" s="82"/>
      <c r="P28" s="90" t="s">
        <v>56</v>
      </c>
      <c r="Q28" s="79" t="s">
        <v>64</v>
      </c>
      <c r="R28" s="79">
        <v>19</v>
      </c>
      <c r="S28" s="82">
        <v>8.2200000000000006</v>
      </c>
      <c r="T28" s="81" t="s">
        <v>56</v>
      </c>
      <c r="U28" s="158" t="s">
        <v>68</v>
      </c>
      <c r="V28" s="88">
        <v>19</v>
      </c>
      <c r="W28" s="91"/>
      <c r="X28" s="93" t="s">
        <v>56</v>
      </c>
    </row>
    <row r="29" spans="1:24" s="29" customFormat="1" ht="12.75">
      <c r="A29" s="78" t="s">
        <v>66</v>
      </c>
      <c r="B29" s="79">
        <v>20</v>
      </c>
      <c r="C29" s="82"/>
      <c r="D29" s="81" t="s">
        <v>56</v>
      </c>
      <c r="E29" s="78" t="s">
        <v>64</v>
      </c>
      <c r="F29" s="88">
        <v>20</v>
      </c>
      <c r="G29" s="91"/>
      <c r="H29" s="88" t="s">
        <v>56</v>
      </c>
      <c r="I29" s="78" t="s">
        <v>68</v>
      </c>
      <c r="J29" s="79">
        <v>20</v>
      </c>
      <c r="K29" s="82">
        <v>8.2200000000000006</v>
      </c>
      <c r="L29" s="90" t="s">
        <v>56</v>
      </c>
      <c r="M29" s="78" t="s">
        <v>66</v>
      </c>
      <c r="N29" s="79">
        <v>20</v>
      </c>
      <c r="O29" s="82"/>
      <c r="P29" s="90" t="s">
        <v>56</v>
      </c>
      <c r="Q29" s="79" t="s">
        <v>70</v>
      </c>
      <c r="R29" s="79">
        <v>20</v>
      </c>
      <c r="S29" s="82"/>
      <c r="T29" s="81" t="s">
        <v>56</v>
      </c>
      <c r="U29" s="78" t="s">
        <v>71</v>
      </c>
      <c r="V29" s="79">
        <v>20</v>
      </c>
      <c r="W29" s="82"/>
      <c r="X29" s="90" t="s">
        <v>56</v>
      </c>
    </row>
    <row r="30" spans="1:24" s="29" customFormat="1" ht="12.75">
      <c r="A30" s="78" t="s">
        <v>69</v>
      </c>
      <c r="B30" s="79">
        <v>21</v>
      </c>
      <c r="C30" s="82">
        <v>8.2200000000000006</v>
      </c>
      <c r="D30" s="81" t="s">
        <v>56</v>
      </c>
      <c r="E30" s="78" t="s">
        <v>70</v>
      </c>
      <c r="F30" s="88">
        <v>21</v>
      </c>
      <c r="G30" s="91"/>
      <c r="H30" s="88" t="s">
        <v>56</v>
      </c>
      <c r="I30" s="78" t="s">
        <v>71</v>
      </c>
      <c r="J30" s="79">
        <v>21</v>
      </c>
      <c r="K30" s="82"/>
      <c r="L30" s="90" t="s">
        <v>56</v>
      </c>
      <c r="M30" s="78" t="s">
        <v>69</v>
      </c>
      <c r="N30" s="88">
        <v>21</v>
      </c>
      <c r="O30" s="91"/>
      <c r="P30" s="93" t="s">
        <v>56</v>
      </c>
      <c r="Q30" s="79" t="s">
        <v>65</v>
      </c>
      <c r="R30" s="79">
        <v>21</v>
      </c>
      <c r="S30" s="82">
        <v>8.2200000000000006</v>
      </c>
      <c r="T30" s="81" t="s">
        <v>56</v>
      </c>
      <c r="U30" s="78" t="s">
        <v>66</v>
      </c>
      <c r="V30" s="79">
        <v>21</v>
      </c>
      <c r="W30" s="82"/>
      <c r="X30" s="90" t="s">
        <v>56</v>
      </c>
    </row>
    <row r="31" spans="1:24" s="29" customFormat="1" ht="12.75">
      <c r="A31" s="78" t="s">
        <v>64</v>
      </c>
      <c r="B31" s="79">
        <v>22</v>
      </c>
      <c r="C31" s="82">
        <v>8.2200000000000006</v>
      </c>
      <c r="D31" s="81" t="s">
        <v>56</v>
      </c>
      <c r="E31" s="78" t="s">
        <v>65</v>
      </c>
      <c r="F31" s="88">
        <v>22</v>
      </c>
      <c r="G31" s="88"/>
      <c r="H31" s="88" t="s">
        <v>56</v>
      </c>
      <c r="I31" s="78" t="s">
        <v>66</v>
      </c>
      <c r="J31" s="79">
        <v>22</v>
      </c>
      <c r="K31" s="82"/>
      <c r="L31" s="90" t="s">
        <v>56</v>
      </c>
      <c r="M31" s="78" t="s">
        <v>64</v>
      </c>
      <c r="N31" s="88">
        <v>22</v>
      </c>
      <c r="O31" s="91"/>
      <c r="P31" s="93" t="s">
        <v>56</v>
      </c>
      <c r="Q31" s="79" t="s">
        <v>68</v>
      </c>
      <c r="R31" s="79">
        <v>22</v>
      </c>
      <c r="S31" s="82">
        <v>8.2200000000000006</v>
      </c>
      <c r="T31" s="81" t="s">
        <v>56</v>
      </c>
      <c r="U31" s="78" t="s">
        <v>69</v>
      </c>
      <c r="V31" s="154">
        <v>22</v>
      </c>
      <c r="W31" s="155">
        <v>8.2200000000000006</v>
      </c>
      <c r="X31" s="156" t="s">
        <v>56</v>
      </c>
    </row>
    <row r="32" spans="1:24" s="29" customFormat="1" ht="12.75">
      <c r="A32" s="78" t="s">
        <v>70</v>
      </c>
      <c r="B32" s="79">
        <v>23</v>
      </c>
      <c r="C32" s="82"/>
      <c r="D32" s="81" t="s">
        <v>56</v>
      </c>
      <c r="E32" s="78" t="s">
        <v>68</v>
      </c>
      <c r="F32" s="88">
        <v>23</v>
      </c>
      <c r="G32" s="88"/>
      <c r="H32" s="88" t="s">
        <v>56</v>
      </c>
      <c r="I32" s="78" t="s">
        <v>69</v>
      </c>
      <c r="J32" s="79">
        <v>23</v>
      </c>
      <c r="K32" s="82">
        <v>8.2200000000000006</v>
      </c>
      <c r="L32" s="90" t="s">
        <v>56</v>
      </c>
      <c r="M32" s="78" t="s">
        <v>70</v>
      </c>
      <c r="N32" s="88">
        <v>23</v>
      </c>
      <c r="O32" s="91"/>
      <c r="P32" s="93" t="s">
        <v>56</v>
      </c>
      <c r="Q32" s="79" t="s">
        <v>71</v>
      </c>
      <c r="R32" s="79">
        <v>23</v>
      </c>
      <c r="S32" s="82"/>
      <c r="T32" s="81" t="s">
        <v>56</v>
      </c>
      <c r="U32" s="78" t="s">
        <v>64</v>
      </c>
      <c r="V32" s="154">
        <v>23</v>
      </c>
      <c r="W32" s="155">
        <v>8.2200000000000006</v>
      </c>
      <c r="X32" s="156" t="s">
        <v>56</v>
      </c>
    </row>
    <row r="33" spans="1:25" s="29" customFormat="1" ht="12.75">
      <c r="A33" s="78" t="s">
        <v>65</v>
      </c>
      <c r="B33" s="79">
        <v>24</v>
      </c>
      <c r="C33" s="82">
        <v>8.2200000000000006</v>
      </c>
      <c r="D33" s="81" t="s">
        <v>56</v>
      </c>
      <c r="E33" s="78" t="s">
        <v>71</v>
      </c>
      <c r="F33" s="88">
        <v>24</v>
      </c>
      <c r="G33" s="88"/>
      <c r="H33" s="88" t="s">
        <v>56</v>
      </c>
      <c r="I33" s="78" t="s">
        <v>64</v>
      </c>
      <c r="J33" s="79">
        <v>24</v>
      </c>
      <c r="K33" s="82">
        <v>8.2200000000000006</v>
      </c>
      <c r="L33" s="90" t="s">
        <v>56</v>
      </c>
      <c r="M33" s="78" t="s">
        <v>65</v>
      </c>
      <c r="N33" s="88">
        <v>24</v>
      </c>
      <c r="O33" s="91"/>
      <c r="P33" s="93" t="s">
        <v>56</v>
      </c>
      <c r="Q33" s="79" t="s">
        <v>66</v>
      </c>
      <c r="R33" s="79">
        <v>24</v>
      </c>
      <c r="S33" s="82"/>
      <c r="T33" s="81" t="s">
        <v>56</v>
      </c>
      <c r="U33" s="78" t="s">
        <v>70</v>
      </c>
      <c r="V33" s="154">
        <v>24</v>
      </c>
      <c r="W33" s="155"/>
      <c r="X33" s="156" t="s">
        <v>56</v>
      </c>
    </row>
    <row r="34" spans="1:25" s="29" customFormat="1" ht="12.75">
      <c r="A34" s="78" t="s">
        <v>68</v>
      </c>
      <c r="B34" s="79">
        <v>25</v>
      </c>
      <c r="C34" s="82">
        <v>8.2200000000000006</v>
      </c>
      <c r="D34" s="81" t="s">
        <v>56</v>
      </c>
      <c r="E34" s="78" t="s">
        <v>66</v>
      </c>
      <c r="F34" s="88">
        <v>25</v>
      </c>
      <c r="G34" s="88"/>
      <c r="H34" s="88" t="s">
        <v>56</v>
      </c>
      <c r="I34" s="78" t="s">
        <v>70</v>
      </c>
      <c r="J34" s="79">
        <v>25</v>
      </c>
      <c r="K34" s="82"/>
      <c r="L34" s="90" t="s">
        <v>56</v>
      </c>
      <c r="M34" s="78" t="s">
        <v>68</v>
      </c>
      <c r="N34" s="88">
        <v>25</v>
      </c>
      <c r="O34" s="218" t="s">
        <v>67</v>
      </c>
      <c r="P34" s="219"/>
      <c r="Q34" s="79" t="s">
        <v>69</v>
      </c>
      <c r="R34" s="79">
        <v>25</v>
      </c>
      <c r="S34" s="82">
        <v>8.2200000000000006</v>
      </c>
      <c r="T34" s="81" t="s">
        <v>56</v>
      </c>
      <c r="U34" s="78" t="s">
        <v>65</v>
      </c>
      <c r="V34" s="154">
        <v>25</v>
      </c>
      <c r="W34" s="155">
        <v>8.2200000000000006</v>
      </c>
      <c r="X34" s="156" t="s">
        <v>56</v>
      </c>
    </row>
    <row r="35" spans="1:25" s="29" customFormat="1" ht="12.75">
      <c r="A35" s="78" t="s">
        <v>71</v>
      </c>
      <c r="B35" s="79">
        <v>26</v>
      </c>
      <c r="C35" s="82"/>
      <c r="D35" s="81" t="s">
        <v>56</v>
      </c>
      <c r="E35" s="78" t="s">
        <v>69</v>
      </c>
      <c r="F35" s="88">
        <v>26</v>
      </c>
      <c r="G35" s="88"/>
      <c r="H35" s="88" t="s">
        <v>56</v>
      </c>
      <c r="I35" s="78" t="s">
        <v>65</v>
      </c>
      <c r="J35" s="79">
        <v>26</v>
      </c>
      <c r="K35" s="82">
        <v>8.2200000000000006</v>
      </c>
      <c r="L35" s="90" t="s">
        <v>56</v>
      </c>
      <c r="M35" s="78" t="s">
        <v>71</v>
      </c>
      <c r="N35" s="88">
        <v>26</v>
      </c>
      <c r="O35" s="91"/>
      <c r="P35" s="93" t="s">
        <v>56</v>
      </c>
      <c r="Q35" s="79" t="s">
        <v>64</v>
      </c>
      <c r="R35" s="79">
        <v>26</v>
      </c>
      <c r="S35" s="82">
        <v>8.2200000000000006</v>
      </c>
      <c r="T35" s="81" t="s">
        <v>56</v>
      </c>
      <c r="U35" s="78" t="s">
        <v>68</v>
      </c>
      <c r="V35" s="154">
        <v>26</v>
      </c>
      <c r="W35" s="155">
        <v>8.2200000000000006</v>
      </c>
      <c r="X35" s="156" t="s">
        <v>56</v>
      </c>
    </row>
    <row r="36" spans="1:25" s="29" customFormat="1" ht="12.75">
      <c r="A36" s="78" t="s">
        <v>66</v>
      </c>
      <c r="B36" s="79">
        <v>27</v>
      </c>
      <c r="C36" s="82"/>
      <c r="D36" s="81" t="s">
        <v>56</v>
      </c>
      <c r="E36" s="78" t="s">
        <v>64</v>
      </c>
      <c r="F36" s="88">
        <v>27</v>
      </c>
      <c r="G36" s="88"/>
      <c r="H36" s="88" t="s">
        <v>56</v>
      </c>
      <c r="I36" s="78" t="s">
        <v>68</v>
      </c>
      <c r="J36" s="79">
        <v>27</v>
      </c>
      <c r="K36" s="82">
        <v>8.2200000000000006</v>
      </c>
      <c r="L36" s="90" t="s">
        <v>56</v>
      </c>
      <c r="M36" s="78" t="s">
        <v>66</v>
      </c>
      <c r="N36" s="88">
        <v>27</v>
      </c>
      <c r="O36" s="91"/>
      <c r="P36" s="93" t="s">
        <v>56</v>
      </c>
      <c r="Q36" s="79" t="s">
        <v>70</v>
      </c>
      <c r="R36" s="79">
        <v>27</v>
      </c>
      <c r="S36" s="82"/>
      <c r="T36" s="81" t="s">
        <v>56</v>
      </c>
      <c r="U36" s="78" t="s">
        <v>71</v>
      </c>
      <c r="V36" s="154">
        <v>27</v>
      </c>
      <c r="W36" s="155"/>
      <c r="X36" s="156" t="s">
        <v>56</v>
      </c>
    </row>
    <row r="37" spans="1:25" s="29" customFormat="1" ht="12.75">
      <c r="A37" s="78" t="s">
        <v>69</v>
      </c>
      <c r="B37" s="79">
        <v>28</v>
      </c>
      <c r="C37" s="82">
        <v>8.2200000000000006</v>
      </c>
      <c r="D37" s="81" t="s">
        <v>56</v>
      </c>
      <c r="E37" s="78" t="s">
        <v>70</v>
      </c>
      <c r="F37" s="88">
        <v>28</v>
      </c>
      <c r="G37" s="88"/>
      <c r="H37" s="88" t="s">
        <v>56</v>
      </c>
      <c r="I37" s="78" t="s">
        <v>71</v>
      </c>
      <c r="J37" s="79">
        <v>28</v>
      </c>
      <c r="K37" s="82"/>
      <c r="L37" s="90" t="s">
        <v>56</v>
      </c>
      <c r="M37" s="78" t="s">
        <v>69</v>
      </c>
      <c r="N37" s="88">
        <v>28</v>
      </c>
      <c r="O37" s="91"/>
      <c r="P37" s="93" t="s">
        <v>56</v>
      </c>
      <c r="Q37" s="79" t="s">
        <v>65</v>
      </c>
      <c r="R37" s="79">
        <v>28</v>
      </c>
      <c r="S37" s="82">
        <v>8.2200000000000006</v>
      </c>
      <c r="T37" s="81" t="s">
        <v>56</v>
      </c>
      <c r="U37" s="78" t="s">
        <v>66</v>
      </c>
      <c r="V37" s="154">
        <v>28</v>
      </c>
      <c r="W37" s="155"/>
      <c r="X37" s="156" t="s">
        <v>56</v>
      </c>
    </row>
    <row r="38" spans="1:25" s="29" customFormat="1" ht="12.75">
      <c r="A38" s="78" t="s">
        <v>64</v>
      </c>
      <c r="B38" s="79">
        <v>29</v>
      </c>
      <c r="C38" s="82">
        <v>8.2200000000000006</v>
      </c>
      <c r="D38" s="81" t="s">
        <v>56</v>
      </c>
      <c r="E38" s="78" t="s">
        <v>65</v>
      </c>
      <c r="F38" s="88">
        <v>29</v>
      </c>
      <c r="G38" s="91"/>
      <c r="H38" s="88" t="s">
        <v>56</v>
      </c>
      <c r="I38" s="78" t="s">
        <v>66</v>
      </c>
      <c r="J38" s="79">
        <v>29</v>
      </c>
      <c r="K38" s="82"/>
      <c r="L38" s="90" t="s">
        <v>56</v>
      </c>
      <c r="M38" s="78" t="s">
        <v>64</v>
      </c>
      <c r="N38" s="88">
        <v>29</v>
      </c>
      <c r="O38" s="91"/>
      <c r="P38" s="93" t="s">
        <v>56</v>
      </c>
      <c r="Q38" s="79" t="s">
        <v>68</v>
      </c>
      <c r="R38" s="79">
        <v>29</v>
      </c>
      <c r="S38" s="82">
        <v>8.2200000000000006</v>
      </c>
      <c r="T38" s="79" t="s">
        <v>56</v>
      </c>
      <c r="U38" s="94"/>
      <c r="V38" s="95"/>
      <c r="W38" s="95"/>
      <c r="X38" s="96"/>
    </row>
    <row r="39" spans="1:25" s="29" customFormat="1" ht="12.75">
      <c r="A39" s="78" t="s">
        <v>70</v>
      </c>
      <c r="B39" s="79">
        <v>30</v>
      </c>
      <c r="C39" s="82"/>
      <c r="D39" s="79" t="s">
        <v>56</v>
      </c>
      <c r="E39" s="78" t="s">
        <v>68</v>
      </c>
      <c r="F39" s="88">
        <v>30</v>
      </c>
      <c r="G39" s="91"/>
      <c r="H39" s="88" t="s">
        <v>56</v>
      </c>
      <c r="I39" s="78" t="s">
        <v>69</v>
      </c>
      <c r="J39" s="79">
        <v>30</v>
      </c>
      <c r="K39" s="82">
        <v>8.2200000000000006</v>
      </c>
      <c r="L39" s="90" t="s">
        <v>56</v>
      </c>
      <c r="M39" s="78" t="s">
        <v>70</v>
      </c>
      <c r="N39" s="88">
        <v>30</v>
      </c>
      <c r="O39" s="91"/>
      <c r="P39" s="93" t="s">
        <v>56</v>
      </c>
      <c r="Q39" s="79" t="s">
        <v>71</v>
      </c>
      <c r="R39" s="79">
        <v>30</v>
      </c>
      <c r="S39" s="82"/>
      <c r="T39" s="81" t="s">
        <v>56</v>
      </c>
      <c r="U39" s="94"/>
      <c r="V39" s="95"/>
      <c r="W39" s="95"/>
      <c r="X39" s="96"/>
    </row>
    <row r="40" spans="1:25" s="29" customFormat="1" ht="13.5" thickBot="1">
      <c r="A40" s="97"/>
      <c r="B40" s="98"/>
      <c r="C40" s="98"/>
      <c r="D40" s="99"/>
      <c r="E40" s="78" t="s">
        <v>71</v>
      </c>
      <c r="F40" s="100">
        <v>31</v>
      </c>
      <c r="G40" s="101"/>
      <c r="H40" s="100" t="s">
        <v>56</v>
      </c>
      <c r="I40" s="97"/>
      <c r="J40" s="98"/>
      <c r="K40" s="98"/>
      <c r="L40" s="102"/>
      <c r="M40" s="103" t="s">
        <v>65</v>
      </c>
      <c r="N40" s="100">
        <v>31</v>
      </c>
      <c r="O40" s="101"/>
      <c r="P40" s="104" t="s">
        <v>56</v>
      </c>
      <c r="Q40" s="79" t="s">
        <v>66</v>
      </c>
      <c r="R40" s="105">
        <v>31</v>
      </c>
      <c r="S40" s="82"/>
      <c r="T40" s="106" t="s">
        <v>56</v>
      </c>
      <c r="U40" s="107"/>
      <c r="V40" s="98"/>
      <c r="W40" s="98"/>
      <c r="X40" s="102"/>
    </row>
    <row r="41" spans="1:25" s="29" customFormat="1" ht="12.75" customHeight="1">
      <c r="A41" s="79"/>
      <c r="B41" s="79"/>
      <c r="C41" s="79"/>
      <c r="D41" s="79"/>
      <c r="E41" s="79"/>
      <c r="F41" s="79"/>
      <c r="G41" s="79"/>
      <c r="H41" s="79"/>
      <c r="I41" s="79"/>
      <c r="J41" s="79"/>
      <c r="K41" s="79"/>
      <c r="L41" s="79"/>
      <c r="M41" s="79"/>
      <c r="N41" s="79"/>
      <c r="O41" s="73"/>
      <c r="P41" s="108"/>
      <c r="Q41" s="220" t="s">
        <v>72</v>
      </c>
      <c r="R41" s="220"/>
      <c r="S41" s="220"/>
      <c r="T41" s="220"/>
      <c r="U41" s="220"/>
      <c r="V41" s="220"/>
      <c r="W41" s="220"/>
      <c r="X41" s="220"/>
    </row>
    <row r="42" spans="1:25" s="29" customFormat="1" ht="12.75">
      <c r="A42" s="109"/>
      <c r="B42" s="110"/>
      <c r="C42" s="194" t="s">
        <v>73</v>
      </c>
      <c r="D42" s="195"/>
      <c r="E42" s="195"/>
      <c r="F42" s="195"/>
      <c r="G42" s="195"/>
      <c r="H42" s="195"/>
      <c r="I42" s="195"/>
      <c r="J42" s="195"/>
      <c r="K42" s="195"/>
      <c r="L42" s="195"/>
      <c r="M42" s="195"/>
      <c r="N42" s="111"/>
      <c r="O42" s="75"/>
      <c r="P42" s="75"/>
      <c r="Q42" s="75"/>
      <c r="R42" s="75"/>
      <c r="S42" s="75"/>
      <c r="T42" s="75"/>
      <c r="U42" s="75"/>
      <c r="V42" s="75"/>
      <c r="W42" s="75"/>
      <c r="X42" s="75"/>
      <c r="Y42" s="112"/>
    </row>
    <row r="43" spans="1:25" s="29" customFormat="1">
      <c r="A43" s="109"/>
      <c r="B43" s="113"/>
      <c r="C43" s="114"/>
      <c r="D43" s="114"/>
      <c r="E43" s="114"/>
      <c r="F43" s="113"/>
      <c r="G43" s="109"/>
      <c r="H43" s="109"/>
      <c r="I43" s="109"/>
      <c r="J43" s="115"/>
      <c r="K43" s="115"/>
      <c r="L43" s="115"/>
      <c r="M43" s="116"/>
      <c r="N43" s="111"/>
      <c r="O43" s="73"/>
      <c r="P43" s="89"/>
      <c r="Q43" s="89"/>
      <c r="R43" s="89"/>
      <c r="S43" s="89"/>
      <c r="T43" s="89"/>
      <c r="U43" s="89"/>
      <c r="V43" s="89"/>
      <c r="W43" s="89"/>
      <c r="X43" s="89"/>
      <c r="Y43" s="112"/>
    </row>
    <row r="44" spans="1:25" s="29" customFormat="1" ht="12.75">
      <c r="A44" s="109"/>
      <c r="B44" s="117"/>
      <c r="C44" s="194" t="s">
        <v>74</v>
      </c>
      <c r="D44" s="195"/>
      <c r="E44" s="195"/>
      <c r="F44" s="195"/>
      <c r="G44" s="195"/>
      <c r="H44" s="195"/>
      <c r="I44" s="195"/>
      <c r="J44" s="195"/>
      <c r="K44" s="195"/>
      <c r="L44" s="195"/>
      <c r="M44" s="195"/>
      <c r="N44" s="118"/>
      <c r="O44" s="195"/>
      <c r="P44" s="195"/>
      <c r="Q44" s="89"/>
      <c r="R44" s="89"/>
      <c r="S44" s="89"/>
      <c r="T44" s="89"/>
      <c r="U44" s="89"/>
      <c r="V44" s="89"/>
      <c r="W44" s="89"/>
      <c r="X44" s="89"/>
      <c r="Y44" s="112"/>
    </row>
    <row r="45" spans="1:25" s="29" customFormat="1" ht="13.5" thickBot="1">
      <c r="A45" s="109"/>
      <c r="B45" s="113"/>
      <c r="C45" s="119"/>
      <c r="D45" s="114"/>
      <c r="E45" s="109"/>
      <c r="F45" s="109"/>
      <c r="G45" s="120"/>
      <c r="H45" s="121"/>
      <c r="I45" s="113"/>
      <c r="J45" s="113"/>
      <c r="K45" s="120"/>
      <c r="L45" s="121"/>
      <c r="M45" s="113"/>
      <c r="N45" s="113"/>
      <c r="O45" s="120"/>
      <c r="P45" s="121"/>
      <c r="Q45" s="113"/>
      <c r="R45" s="113"/>
      <c r="S45" s="120"/>
      <c r="T45" s="121"/>
      <c r="U45" s="122"/>
      <c r="V45" s="122"/>
      <c r="W45" s="122"/>
      <c r="X45" s="122"/>
    </row>
    <row r="46" spans="1:25" s="29" customFormat="1" ht="12.75">
      <c r="A46" s="222" t="s">
        <v>75</v>
      </c>
      <c r="B46" s="223"/>
      <c r="C46" s="223"/>
      <c r="D46" s="224"/>
      <c r="E46" s="203" t="s">
        <v>76</v>
      </c>
      <c r="F46" s="204"/>
      <c r="G46" s="204"/>
      <c r="H46" s="205"/>
      <c r="I46" s="212" t="s">
        <v>77</v>
      </c>
      <c r="J46" s="201"/>
      <c r="K46" s="201"/>
      <c r="L46" s="202"/>
      <c r="M46" s="203" t="s">
        <v>78</v>
      </c>
      <c r="N46" s="204"/>
      <c r="O46" s="204"/>
      <c r="P46" s="205"/>
      <c r="Q46" s="212" t="s">
        <v>79</v>
      </c>
      <c r="R46" s="201"/>
      <c r="S46" s="201"/>
      <c r="T46" s="202"/>
      <c r="U46" s="203" t="s">
        <v>80</v>
      </c>
      <c r="V46" s="204"/>
      <c r="W46" s="204"/>
      <c r="X46" s="213"/>
    </row>
    <row r="47" spans="1:25" s="29" customFormat="1" ht="12.75">
      <c r="A47" s="78" t="s">
        <v>69</v>
      </c>
      <c r="B47" s="154">
        <v>1</v>
      </c>
      <c r="C47" s="154">
        <v>8.2200000000000006</v>
      </c>
      <c r="D47" s="155" t="s">
        <v>56</v>
      </c>
      <c r="E47" s="79" t="s">
        <v>65</v>
      </c>
      <c r="F47" s="79">
        <v>1</v>
      </c>
      <c r="G47" s="82">
        <v>8.2200000000000006</v>
      </c>
      <c r="H47" s="124" t="s">
        <v>56</v>
      </c>
      <c r="I47" s="125" t="s">
        <v>71</v>
      </c>
      <c r="J47" s="79">
        <v>1</v>
      </c>
      <c r="K47" s="225" t="s">
        <v>67</v>
      </c>
      <c r="L47" s="226"/>
      <c r="M47" s="125" t="s">
        <v>64</v>
      </c>
      <c r="N47" s="79">
        <v>1</v>
      </c>
      <c r="O47" s="79">
        <v>8.2200000000000006</v>
      </c>
      <c r="P47" s="126" t="s">
        <v>56</v>
      </c>
      <c r="Q47" s="79" t="s">
        <v>65</v>
      </c>
      <c r="R47" s="79">
        <v>1</v>
      </c>
      <c r="S47" s="127">
        <v>8.2200000000000006</v>
      </c>
      <c r="T47" s="126" t="s">
        <v>56</v>
      </c>
      <c r="U47" s="125" t="s">
        <v>66</v>
      </c>
      <c r="V47" s="88">
        <v>1</v>
      </c>
      <c r="W47" s="88"/>
      <c r="X47" s="128" t="s">
        <v>56</v>
      </c>
    </row>
    <row r="48" spans="1:25" s="29" customFormat="1" ht="12.75">
      <c r="A48" s="78" t="s">
        <v>64</v>
      </c>
      <c r="B48" s="154">
        <v>2</v>
      </c>
      <c r="C48" s="154">
        <v>8.2200000000000006</v>
      </c>
      <c r="D48" s="155" t="s">
        <v>56</v>
      </c>
      <c r="E48" s="79" t="s">
        <v>68</v>
      </c>
      <c r="F48" s="79">
        <v>2</v>
      </c>
      <c r="G48" s="82">
        <v>8.2200000000000006</v>
      </c>
      <c r="H48" s="129" t="s">
        <v>56</v>
      </c>
      <c r="I48" s="125" t="s">
        <v>66</v>
      </c>
      <c r="J48" s="79">
        <v>2</v>
      </c>
      <c r="K48" s="154"/>
      <c r="L48" s="154" t="s">
        <v>56</v>
      </c>
      <c r="M48" s="125" t="s">
        <v>70</v>
      </c>
      <c r="N48" s="79">
        <v>2</v>
      </c>
      <c r="O48" s="79"/>
      <c r="P48" s="126" t="s">
        <v>56</v>
      </c>
      <c r="Q48" s="79" t="s">
        <v>68</v>
      </c>
      <c r="R48" s="79">
        <v>2</v>
      </c>
      <c r="S48" s="82"/>
      <c r="T48" s="126" t="s">
        <v>56</v>
      </c>
      <c r="U48" s="125" t="s">
        <v>69</v>
      </c>
      <c r="V48" s="88">
        <v>2</v>
      </c>
      <c r="W48" s="88"/>
      <c r="X48" s="128" t="s">
        <v>56</v>
      </c>
    </row>
    <row r="49" spans="1:24" s="29" customFormat="1" ht="12.75">
      <c r="A49" s="78" t="s">
        <v>70</v>
      </c>
      <c r="B49" s="154">
        <v>3</v>
      </c>
      <c r="C49" s="154"/>
      <c r="D49" s="155" t="s">
        <v>56</v>
      </c>
      <c r="E49" s="79" t="s">
        <v>71</v>
      </c>
      <c r="F49" s="79">
        <v>3</v>
      </c>
      <c r="G49" s="82"/>
      <c r="H49" s="129" t="s">
        <v>56</v>
      </c>
      <c r="I49" s="125" t="s">
        <v>69</v>
      </c>
      <c r="J49" s="79">
        <v>3</v>
      </c>
      <c r="K49" s="154">
        <v>8.2200000000000006</v>
      </c>
      <c r="L49" s="154" t="s">
        <v>56</v>
      </c>
      <c r="M49" s="125" t="s">
        <v>65</v>
      </c>
      <c r="N49" s="79">
        <v>3</v>
      </c>
      <c r="O49" s="82">
        <v>8.2200000000000006</v>
      </c>
      <c r="P49" s="126" t="s">
        <v>56</v>
      </c>
      <c r="Q49" s="79" t="s">
        <v>71</v>
      </c>
      <c r="R49" s="79">
        <v>3</v>
      </c>
      <c r="S49" s="82"/>
      <c r="T49" s="126" t="s">
        <v>56</v>
      </c>
      <c r="U49" s="125" t="s">
        <v>64</v>
      </c>
      <c r="V49" s="88">
        <v>3</v>
      </c>
      <c r="W49" s="88"/>
      <c r="X49" s="128" t="s">
        <v>56</v>
      </c>
    </row>
    <row r="50" spans="1:24" s="29" customFormat="1" ht="12.75">
      <c r="A50" s="78" t="s">
        <v>65</v>
      </c>
      <c r="B50" s="154">
        <v>4</v>
      </c>
      <c r="C50" s="154">
        <v>8.2200000000000006</v>
      </c>
      <c r="D50" s="155" t="s">
        <v>56</v>
      </c>
      <c r="E50" s="79" t="s">
        <v>66</v>
      </c>
      <c r="F50" s="79">
        <v>4</v>
      </c>
      <c r="G50" s="82"/>
      <c r="H50" s="129" t="s">
        <v>56</v>
      </c>
      <c r="I50" s="125" t="s">
        <v>64</v>
      </c>
      <c r="J50" s="79">
        <v>4</v>
      </c>
      <c r="K50" s="154">
        <v>8.2200000000000006</v>
      </c>
      <c r="L50" s="154" t="s">
        <v>56</v>
      </c>
      <c r="M50" s="125" t="s">
        <v>68</v>
      </c>
      <c r="N50" s="79">
        <v>4</v>
      </c>
      <c r="O50" s="82">
        <v>8.2200000000000006</v>
      </c>
      <c r="P50" s="126" t="s">
        <v>56</v>
      </c>
      <c r="Q50" s="79" t="s">
        <v>66</v>
      </c>
      <c r="R50" s="79">
        <v>4</v>
      </c>
      <c r="S50" s="82"/>
      <c r="T50" s="126" t="s">
        <v>56</v>
      </c>
      <c r="U50" s="125" t="s">
        <v>70</v>
      </c>
      <c r="V50" s="88">
        <v>4</v>
      </c>
      <c r="W50" s="88"/>
      <c r="X50" s="128" t="s">
        <v>56</v>
      </c>
    </row>
    <row r="51" spans="1:24" s="29" customFormat="1" ht="12.75">
      <c r="A51" s="78" t="s">
        <v>68</v>
      </c>
      <c r="B51" s="154">
        <v>5</v>
      </c>
      <c r="C51" s="154">
        <v>8.2200000000000006</v>
      </c>
      <c r="D51" s="155" t="s">
        <v>56</v>
      </c>
      <c r="E51" s="79" t="s">
        <v>69</v>
      </c>
      <c r="F51" s="79">
        <v>5</v>
      </c>
      <c r="G51" s="218" t="s">
        <v>67</v>
      </c>
      <c r="H51" s="221"/>
      <c r="I51" s="125" t="s">
        <v>70</v>
      </c>
      <c r="J51" s="79">
        <v>5</v>
      </c>
      <c r="K51" s="154"/>
      <c r="L51" s="154" t="s">
        <v>56</v>
      </c>
      <c r="M51" s="125" t="s">
        <v>71</v>
      </c>
      <c r="N51" s="79">
        <v>5</v>
      </c>
      <c r="O51" s="82"/>
      <c r="P51" s="126" t="s">
        <v>56</v>
      </c>
      <c r="Q51" s="78" t="s">
        <v>69</v>
      </c>
      <c r="R51" s="79">
        <v>5</v>
      </c>
      <c r="S51" s="82">
        <v>8.2200000000000006</v>
      </c>
      <c r="T51" s="126" t="s">
        <v>56</v>
      </c>
      <c r="U51" s="125" t="s">
        <v>65</v>
      </c>
      <c r="V51" s="88">
        <v>5</v>
      </c>
      <c r="W51" s="88"/>
      <c r="X51" s="128" t="s">
        <v>56</v>
      </c>
    </row>
    <row r="52" spans="1:24" s="29" customFormat="1" ht="12.75">
      <c r="A52" s="78" t="s">
        <v>71</v>
      </c>
      <c r="B52" s="154">
        <v>6</v>
      </c>
      <c r="C52" s="154"/>
      <c r="D52" s="155" t="s">
        <v>56</v>
      </c>
      <c r="E52" s="79" t="s">
        <v>64</v>
      </c>
      <c r="F52" s="79">
        <v>6</v>
      </c>
      <c r="G52" s="79">
        <v>8.2200000000000006</v>
      </c>
      <c r="H52" s="129" t="s">
        <v>56</v>
      </c>
      <c r="I52" s="125" t="s">
        <v>65</v>
      </c>
      <c r="J52" s="79">
        <v>6</v>
      </c>
      <c r="K52" s="154">
        <v>8.2200000000000006</v>
      </c>
      <c r="L52" s="154" t="s">
        <v>56</v>
      </c>
      <c r="M52" s="125" t="s">
        <v>66</v>
      </c>
      <c r="N52" s="79">
        <v>6</v>
      </c>
      <c r="O52" s="82"/>
      <c r="P52" s="126" t="s">
        <v>56</v>
      </c>
      <c r="Q52" s="78" t="s">
        <v>64</v>
      </c>
      <c r="R52" s="79">
        <v>6</v>
      </c>
      <c r="S52" s="79">
        <v>8.2200000000000006</v>
      </c>
      <c r="T52" s="126" t="s">
        <v>56</v>
      </c>
      <c r="U52" s="125" t="s">
        <v>68</v>
      </c>
      <c r="V52" s="88">
        <v>6</v>
      </c>
      <c r="W52" s="88"/>
      <c r="X52" s="128" t="s">
        <v>56</v>
      </c>
    </row>
    <row r="53" spans="1:24" s="29" customFormat="1" ht="12.75">
      <c r="A53" s="78" t="s">
        <v>66</v>
      </c>
      <c r="B53" s="154">
        <v>7</v>
      </c>
      <c r="C53" s="154"/>
      <c r="D53" s="155" t="s">
        <v>56</v>
      </c>
      <c r="E53" s="79" t="s">
        <v>70</v>
      </c>
      <c r="F53" s="79">
        <v>7</v>
      </c>
      <c r="G53" s="79"/>
      <c r="H53" s="129" t="s">
        <v>56</v>
      </c>
      <c r="I53" s="125" t="s">
        <v>68</v>
      </c>
      <c r="J53" s="79">
        <v>7</v>
      </c>
      <c r="K53" s="154">
        <v>8.2200000000000006</v>
      </c>
      <c r="L53" s="154" t="s">
        <v>56</v>
      </c>
      <c r="M53" s="125" t="s">
        <v>69</v>
      </c>
      <c r="N53" s="79">
        <v>7</v>
      </c>
      <c r="O53" s="82">
        <v>8.2200000000000006</v>
      </c>
      <c r="P53" s="126" t="s">
        <v>56</v>
      </c>
      <c r="Q53" s="78" t="s">
        <v>70</v>
      </c>
      <c r="R53" s="88">
        <v>7</v>
      </c>
      <c r="S53" s="88"/>
      <c r="T53" s="130" t="s">
        <v>56</v>
      </c>
      <c r="U53" s="125" t="s">
        <v>71</v>
      </c>
      <c r="V53" s="88">
        <v>7</v>
      </c>
      <c r="W53" s="88"/>
      <c r="X53" s="128" t="s">
        <v>56</v>
      </c>
    </row>
    <row r="54" spans="1:24" s="29" customFormat="1" ht="12.75">
      <c r="A54" s="78" t="s">
        <v>69</v>
      </c>
      <c r="B54" s="79">
        <v>8</v>
      </c>
      <c r="C54" s="82">
        <v>8.2200000000000006</v>
      </c>
      <c r="D54" s="82" t="s">
        <v>56</v>
      </c>
      <c r="E54" s="79" t="s">
        <v>65</v>
      </c>
      <c r="F54" s="79">
        <v>8</v>
      </c>
      <c r="G54" s="79">
        <v>8.2200000000000006</v>
      </c>
      <c r="H54" s="129" t="s">
        <v>56</v>
      </c>
      <c r="I54" s="125" t="s">
        <v>71</v>
      </c>
      <c r="J54" s="79">
        <v>8</v>
      </c>
      <c r="K54" s="227" t="s">
        <v>67</v>
      </c>
      <c r="L54" s="228"/>
      <c r="M54" s="125" t="s">
        <v>64</v>
      </c>
      <c r="N54" s="79">
        <v>8</v>
      </c>
      <c r="O54" s="82">
        <v>8.2200000000000006</v>
      </c>
      <c r="P54" s="126" t="s">
        <v>56</v>
      </c>
      <c r="Q54" s="78" t="s">
        <v>65</v>
      </c>
      <c r="R54" s="88">
        <v>8</v>
      </c>
      <c r="S54" s="88"/>
      <c r="T54" s="130" t="s">
        <v>56</v>
      </c>
      <c r="U54" s="125" t="s">
        <v>66</v>
      </c>
      <c r="V54" s="88">
        <v>8</v>
      </c>
      <c r="W54" s="88"/>
      <c r="X54" s="128" t="s">
        <v>56</v>
      </c>
    </row>
    <row r="55" spans="1:24" s="29" customFormat="1" ht="12.75">
      <c r="A55" s="78" t="s">
        <v>64</v>
      </c>
      <c r="B55" s="79">
        <v>9</v>
      </c>
      <c r="C55" s="79">
        <v>8.2200000000000006</v>
      </c>
      <c r="D55" s="129" t="s">
        <v>56</v>
      </c>
      <c r="E55" s="78" t="s">
        <v>68</v>
      </c>
      <c r="F55" s="79">
        <v>9</v>
      </c>
      <c r="G55" s="79">
        <v>8.2200000000000006</v>
      </c>
      <c r="H55" s="129" t="s">
        <v>56</v>
      </c>
      <c r="I55" s="125" t="s">
        <v>66</v>
      </c>
      <c r="J55" s="79">
        <v>9</v>
      </c>
      <c r="K55" s="154"/>
      <c r="L55" s="154" t="s">
        <v>56</v>
      </c>
      <c r="M55" s="125" t="s">
        <v>70</v>
      </c>
      <c r="N55" s="79">
        <v>9</v>
      </c>
      <c r="O55" s="82"/>
      <c r="P55" s="126" t="s">
        <v>56</v>
      </c>
      <c r="Q55" s="78" t="s">
        <v>68</v>
      </c>
      <c r="R55" s="88">
        <v>9</v>
      </c>
      <c r="S55" s="88"/>
      <c r="T55" s="130" t="s">
        <v>56</v>
      </c>
      <c r="U55" s="125" t="s">
        <v>69</v>
      </c>
      <c r="V55" s="88">
        <v>9</v>
      </c>
      <c r="W55" s="88"/>
      <c r="X55" s="128" t="s">
        <v>56</v>
      </c>
    </row>
    <row r="56" spans="1:24" s="29" customFormat="1" ht="12.75">
      <c r="A56" s="78" t="s">
        <v>70</v>
      </c>
      <c r="B56" s="79">
        <v>10</v>
      </c>
      <c r="C56" s="79"/>
      <c r="D56" s="129" t="s">
        <v>56</v>
      </c>
      <c r="E56" s="78" t="s">
        <v>71</v>
      </c>
      <c r="F56" s="88">
        <v>10</v>
      </c>
      <c r="G56" s="88"/>
      <c r="H56" s="123" t="s">
        <v>56</v>
      </c>
      <c r="I56" s="125" t="s">
        <v>69</v>
      </c>
      <c r="J56" s="79">
        <v>10</v>
      </c>
      <c r="K56" s="79">
        <v>8.2200000000000006</v>
      </c>
      <c r="L56" s="129" t="s">
        <v>56</v>
      </c>
      <c r="M56" s="125" t="s">
        <v>65</v>
      </c>
      <c r="N56" s="79">
        <v>10</v>
      </c>
      <c r="O56" s="82">
        <v>8.2200000000000006</v>
      </c>
      <c r="P56" s="126" t="s">
        <v>56</v>
      </c>
      <c r="Q56" s="78" t="s">
        <v>71</v>
      </c>
      <c r="R56" s="88">
        <v>10</v>
      </c>
      <c r="S56" s="88"/>
      <c r="T56" s="130" t="s">
        <v>56</v>
      </c>
      <c r="U56" s="125" t="s">
        <v>64</v>
      </c>
      <c r="V56" s="88">
        <v>10</v>
      </c>
      <c r="W56" s="88"/>
      <c r="X56" s="128" t="s">
        <v>56</v>
      </c>
    </row>
    <row r="57" spans="1:24" s="29" customFormat="1" ht="12.75">
      <c r="A57" s="78" t="s">
        <v>65</v>
      </c>
      <c r="B57" s="79">
        <v>11</v>
      </c>
      <c r="C57" s="82">
        <v>8.2200000000000006</v>
      </c>
      <c r="D57" s="129" t="s">
        <v>56</v>
      </c>
      <c r="E57" s="78" t="s">
        <v>66</v>
      </c>
      <c r="F57" s="88">
        <v>11</v>
      </c>
      <c r="G57" s="88"/>
      <c r="H57" s="123" t="s">
        <v>56</v>
      </c>
      <c r="I57" s="125" t="s">
        <v>64</v>
      </c>
      <c r="J57" s="79">
        <v>11</v>
      </c>
      <c r="K57" s="127">
        <v>8.2200000000000006</v>
      </c>
      <c r="L57" s="129" t="s">
        <v>56</v>
      </c>
      <c r="M57" s="125" t="s">
        <v>68</v>
      </c>
      <c r="N57" s="79">
        <v>11</v>
      </c>
      <c r="O57" s="82">
        <v>8.2200000000000006</v>
      </c>
      <c r="P57" s="126" t="s">
        <v>56</v>
      </c>
      <c r="Q57" s="78" t="s">
        <v>66</v>
      </c>
      <c r="R57" s="88">
        <v>11</v>
      </c>
      <c r="S57" s="88"/>
      <c r="T57" s="130" t="s">
        <v>56</v>
      </c>
      <c r="U57" s="125" t="s">
        <v>70</v>
      </c>
      <c r="V57" s="88">
        <v>11</v>
      </c>
      <c r="W57" s="88"/>
      <c r="X57" s="128" t="s">
        <v>56</v>
      </c>
    </row>
    <row r="58" spans="1:24" s="29" customFormat="1" ht="12.75">
      <c r="A58" s="78" t="s">
        <v>68</v>
      </c>
      <c r="B58" s="79">
        <v>12</v>
      </c>
      <c r="C58" s="82">
        <v>8.2200000000000006</v>
      </c>
      <c r="D58" s="126" t="s">
        <v>56</v>
      </c>
      <c r="E58" s="78" t="s">
        <v>69</v>
      </c>
      <c r="F58" s="88">
        <v>12</v>
      </c>
      <c r="G58" s="88"/>
      <c r="H58" s="123" t="s">
        <v>56</v>
      </c>
      <c r="I58" s="125" t="s">
        <v>70</v>
      </c>
      <c r="J58" s="79">
        <v>12</v>
      </c>
      <c r="K58" s="127"/>
      <c r="L58" s="129" t="s">
        <v>56</v>
      </c>
      <c r="M58" s="125" t="s">
        <v>71</v>
      </c>
      <c r="N58" s="79">
        <v>12</v>
      </c>
      <c r="O58" s="82"/>
      <c r="P58" s="126" t="s">
        <v>56</v>
      </c>
      <c r="Q58" s="78" t="s">
        <v>69</v>
      </c>
      <c r="R58" s="88">
        <v>12</v>
      </c>
      <c r="S58" s="88"/>
      <c r="T58" s="130" t="s">
        <v>56</v>
      </c>
      <c r="U58" s="125" t="s">
        <v>65</v>
      </c>
      <c r="V58" s="88">
        <v>12</v>
      </c>
      <c r="W58" s="88"/>
      <c r="X58" s="128" t="s">
        <v>56</v>
      </c>
    </row>
    <row r="59" spans="1:24" s="29" customFormat="1" ht="12.75">
      <c r="A59" s="78" t="s">
        <v>71</v>
      </c>
      <c r="B59" s="79">
        <v>13</v>
      </c>
      <c r="C59" s="82"/>
      <c r="D59" s="126" t="s">
        <v>56</v>
      </c>
      <c r="E59" s="78" t="s">
        <v>64</v>
      </c>
      <c r="F59" s="88">
        <v>13</v>
      </c>
      <c r="G59" s="91"/>
      <c r="H59" s="159" t="s">
        <v>56</v>
      </c>
      <c r="I59" s="125" t="s">
        <v>65</v>
      </c>
      <c r="J59" s="79">
        <v>13</v>
      </c>
      <c r="K59" s="218" t="s">
        <v>67</v>
      </c>
      <c r="L59" s="221"/>
      <c r="M59" s="125" t="s">
        <v>66</v>
      </c>
      <c r="N59" s="79">
        <v>13</v>
      </c>
      <c r="O59" s="82"/>
      <c r="P59" s="126" t="s">
        <v>56</v>
      </c>
      <c r="Q59" s="78" t="s">
        <v>64</v>
      </c>
      <c r="R59" s="88">
        <v>13</v>
      </c>
      <c r="S59" s="88"/>
      <c r="T59" s="130" t="s">
        <v>56</v>
      </c>
      <c r="U59" s="125" t="s">
        <v>68</v>
      </c>
      <c r="V59" s="88">
        <v>13</v>
      </c>
      <c r="W59" s="88"/>
      <c r="X59" s="128" t="s">
        <v>56</v>
      </c>
    </row>
    <row r="60" spans="1:24" s="29" customFormat="1" ht="12.75">
      <c r="A60" s="78" t="s">
        <v>66</v>
      </c>
      <c r="B60" s="79">
        <v>14</v>
      </c>
      <c r="C60" s="82"/>
      <c r="D60" s="126" t="s">
        <v>56</v>
      </c>
      <c r="E60" s="78" t="s">
        <v>70</v>
      </c>
      <c r="F60" s="88">
        <v>14</v>
      </c>
      <c r="G60" s="88"/>
      <c r="H60" s="123" t="s">
        <v>56</v>
      </c>
      <c r="I60" s="125" t="s">
        <v>68</v>
      </c>
      <c r="J60" s="79">
        <v>14</v>
      </c>
      <c r="K60" s="88"/>
      <c r="L60" s="88" t="s">
        <v>56</v>
      </c>
      <c r="M60" s="125" t="s">
        <v>69</v>
      </c>
      <c r="N60" s="79">
        <v>14</v>
      </c>
      <c r="O60" s="82">
        <v>8.2200000000000006</v>
      </c>
      <c r="P60" s="126" t="s">
        <v>56</v>
      </c>
      <c r="Q60" s="78" t="s">
        <v>70</v>
      </c>
      <c r="R60" s="88">
        <v>14</v>
      </c>
      <c r="S60" s="218" t="s">
        <v>67</v>
      </c>
      <c r="T60" s="221"/>
      <c r="U60" s="125" t="s">
        <v>71</v>
      </c>
      <c r="V60" s="88">
        <v>14</v>
      </c>
      <c r="W60" s="88"/>
      <c r="X60" s="128" t="s">
        <v>56</v>
      </c>
    </row>
    <row r="61" spans="1:24" s="29" customFormat="1" ht="12.75">
      <c r="A61" s="78" t="s">
        <v>69</v>
      </c>
      <c r="B61" s="79">
        <v>15</v>
      </c>
      <c r="C61" s="82">
        <v>8.2200000000000006</v>
      </c>
      <c r="D61" s="126" t="s">
        <v>56</v>
      </c>
      <c r="E61" s="78" t="s">
        <v>65</v>
      </c>
      <c r="F61" s="88">
        <v>15</v>
      </c>
      <c r="G61" s="88"/>
      <c r="H61" s="123" t="s">
        <v>56</v>
      </c>
      <c r="I61" s="125" t="s">
        <v>71</v>
      </c>
      <c r="J61" s="79">
        <v>15</v>
      </c>
      <c r="K61" s="88"/>
      <c r="L61" s="88" t="s">
        <v>56</v>
      </c>
      <c r="M61" s="125" t="s">
        <v>64</v>
      </c>
      <c r="N61" s="79">
        <v>15</v>
      </c>
      <c r="O61" s="82">
        <v>8.2200000000000006</v>
      </c>
      <c r="P61" s="126" t="s">
        <v>56</v>
      </c>
      <c r="Q61" s="78" t="s">
        <v>65</v>
      </c>
      <c r="R61" s="88">
        <v>15</v>
      </c>
      <c r="S61" s="88"/>
      <c r="T61" s="130" t="s">
        <v>56</v>
      </c>
      <c r="U61" s="125" t="s">
        <v>66</v>
      </c>
      <c r="V61" s="88">
        <v>15</v>
      </c>
      <c r="W61" s="218" t="s">
        <v>67</v>
      </c>
      <c r="X61" s="219"/>
    </row>
    <row r="62" spans="1:24" s="29" customFormat="1" ht="12.75">
      <c r="A62" s="78" t="s">
        <v>64</v>
      </c>
      <c r="B62" s="79">
        <v>16</v>
      </c>
      <c r="C62" s="79">
        <v>8.2200000000000006</v>
      </c>
      <c r="D62" s="126" t="s">
        <v>56</v>
      </c>
      <c r="E62" s="78" t="s">
        <v>68</v>
      </c>
      <c r="F62" s="88">
        <v>16</v>
      </c>
      <c r="G62" s="88"/>
      <c r="H62" s="123" t="s">
        <v>56</v>
      </c>
      <c r="I62" s="125" t="s">
        <v>66</v>
      </c>
      <c r="J62" s="79">
        <v>16</v>
      </c>
      <c r="K62" s="88"/>
      <c r="L62" s="88" t="s">
        <v>56</v>
      </c>
      <c r="M62" s="125" t="s">
        <v>70</v>
      </c>
      <c r="N62" s="79">
        <v>16</v>
      </c>
      <c r="O62" s="79"/>
      <c r="P62" s="126" t="s">
        <v>56</v>
      </c>
      <c r="Q62" s="78" t="s">
        <v>68</v>
      </c>
      <c r="R62" s="88">
        <v>16</v>
      </c>
      <c r="S62" s="88"/>
      <c r="T62" s="130" t="s">
        <v>56</v>
      </c>
      <c r="U62" s="125" t="s">
        <v>69</v>
      </c>
      <c r="V62" s="88">
        <v>16</v>
      </c>
      <c r="W62" s="88"/>
      <c r="X62" s="128" t="s">
        <v>56</v>
      </c>
    </row>
    <row r="63" spans="1:24" s="29" customFormat="1" ht="12.75">
      <c r="A63" s="78" t="s">
        <v>70</v>
      </c>
      <c r="B63" s="79">
        <v>17</v>
      </c>
      <c r="C63" s="79"/>
      <c r="D63" s="126" t="s">
        <v>56</v>
      </c>
      <c r="E63" s="78" t="s">
        <v>71</v>
      </c>
      <c r="F63" s="88">
        <v>17</v>
      </c>
      <c r="G63" s="88"/>
      <c r="H63" s="123" t="s">
        <v>56</v>
      </c>
      <c r="I63" s="125" t="s">
        <v>69</v>
      </c>
      <c r="J63" s="79">
        <v>17</v>
      </c>
      <c r="K63" s="82">
        <v>8.2200000000000006</v>
      </c>
      <c r="L63" s="129" t="s">
        <v>56</v>
      </c>
      <c r="M63" s="125" t="s">
        <v>65</v>
      </c>
      <c r="N63" s="79">
        <v>17</v>
      </c>
      <c r="O63" s="127">
        <v>8.2200000000000006</v>
      </c>
      <c r="P63" s="126" t="s">
        <v>56</v>
      </c>
      <c r="Q63" s="78" t="s">
        <v>71</v>
      </c>
      <c r="R63" s="88">
        <v>17</v>
      </c>
      <c r="S63" s="88"/>
      <c r="T63" s="130" t="s">
        <v>56</v>
      </c>
      <c r="U63" s="125" t="s">
        <v>64</v>
      </c>
      <c r="V63" s="88">
        <v>17</v>
      </c>
      <c r="W63" s="88"/>
      <c r="X63" s="128" t="s">
        <v>56</v>
      </c>
    </row>
    <row r="64" spans="1:24" s="29" customFormat="1" ht="12.75">
      <c r="A64" s="78" t="s">
        <v>65</v>
      </c>
      <c r="B64" s="79">
        <v>18</v>
      </c>
      <c r="C64" s="82">
        <v>8.2200000000000006</v>
      </c>
      <c r="D64" s="126" t="s">
        <v>56</v>
      </c>
      <c r="E64" s="78" t="s">
        <v>66</v>
      </c>
      <c r="F64" s="88">
        <v>18</v>
      </c>
      <c r="G64" s="88"/>
      <c r="H64" s="91" t="s">
        <v>56</v>
      </c>
      <c r="I64" s="125" t="s">
        <v>64</v>
      </c>
      <c r="J64" s="79">
        <v>18</v>
      </c>
      <c r="K64" s="79">
        <v>8.2200000000000006</v>
      </c>
      <c r="L64" s="129" t="s">
        <v>56</v>
      </c>
      <c r="M64" s="125" t="s">
        <v>68</v>
      </c>
      <c r="N64" s="79">
        <v>18</v>
      </c>
      <c r="O64" s="82">
        <v>8.2200000000000006</v>
      </c>
      <c r="P64" s="126" t="s">
        <v>56</v>
      </c>
      <c r="Q64" s="78" t="s">
        <v>66</v>
      </c>
      <c r="R64" s="88">
        <v>18</v>
      </c>
      <c r="S64" s="88"/>
      <c r="T64" s="130" t="s">
        <v>56</v>
      </c>
      <c r="U64" s="125" t="s">
        <v>70</v>
      </c>
      <c r="V64" s="88">
        <v>18</v>
      </c>
      <c r="W64" s="88"/>
      <c r="X64" s="128" t="s">
        <v>56</v>
      </c>
    </row>
    <row r="65" spans="1:33" s="29" customFormat="1" ht="12.75">
      <c r="A65" s="78" t="s">
        <v>68</v>
      </c>
      <c r="B65" s="79">
        <v>19</v>
      </c>
      <c r="C65" s="82">
        <v>8.2200000000000006</v>
      </c>
      <c r="D65" s="126" t="s">
        <v>56</v>
      </c>
      <c r="E65" s="78" t="s">
        <v>69</v>
      </c>
      <c r="F65" s="88">
        <v>19</v>
      </c>
      <c r="G65" s="88"/>
      <c r="H65" s="91" t="s">
        <v>56</v>
      </c>
      <c r="I65" s="125" t="s">
        <v>70</v>
      </c>
      <c r="J65" s="79">
        <v>19</v>
      </c>
      <c r="K65" s="79"/>
      <c r="L65" s="129" t="s">
        <v>56</v>
      </c>
      <c r="M65" s="125" t="s">
        <v>71</v>
      </c>
      <c r="N65" s="79">
        <v>19</v>
      </c>
      <c r="O65" s="82"/>
      <c r="P65" s="126" t="s">
        <v>56</v>
      </c>
      <c r="Q65" s="78" t="s">
        <v>69</v>
      </c>
      <c r="R65" s="88">
        <v>19</v>
      </c>
      <c r="S65" s="88"/>
      <c r="T65" s="130" t="s">
        <v>56</v>
      </c>
      <c r="U65" s="125" t="s">
        <v>65</v>
      </c>
      <c r="V65" s="88">
        <v>19</v>
      </c>
      <c r="W65" s="88"/>
      <c r="X65" s="128" t="s">
        <v>56</v>
      </c>
    </row>
    <row r="66" spans="1:33" s="29" customFormat="1" ht="12.75">
      <c r="A66" s="78" t="s">
        <v>71</v>
      </c>
      <c r="B66" s="79">
        <v>20</v>
      </c>
      <c r="C66" s="82"/>
      <c r="D66" s="126" t="s">
        <v>56</v>
      </c>
      <c r="E66" s="78" t="s">
        <v>64</v>
      </c>
      <c r="F66" s="88">
        <v>20</v>
      </c>
      <c r="G66" s="88"/>
      <c r="H66" s="91" t="s">
        <v>56</v>
      </c>
      <c r="I66" s="125" t="s">
        <v>65</v>
      </c>
      <c r="J66" s="79">
        <v>20</v>
      </c>
      <c r="K66" s="82">
        <v>8.2200000000000006</v>
      </c>
      <c r="L66" s="129" t="s">
        <v>56</v>
      </c>
      <c r="M66" s="125" t="s">
        <v>66</v>
      </c>
      <c r="N66" s="79">
        <v>20</v>
      </c>
      <c r="O66" s="82"/>
      <c r="P66" s="126" t="s">
        <v>56</v>
      </c>
      <c r="Q66" s="78" t="s">
        <v>64</v>
      </c>
      <c r="R66" s="88">
        <v>20</v>
      </c>
      <c r="S66" s="88"/>
      <c r="T66" s="130" t="s">
        <v>56</v>
      </c>
      <c r="U66" s="125" t="s">
        <v>68</v>
      </c>
      <c r="V66" s="88">
        <v>20</v>
      </c>
      <c r="W66" s="88"/>
      <c r="X66" s="128" t="s">
        <v>56</v>
      </c>
    </row>
    <row r="67" spans="1:33" s="29" customFormat="1" ht="12.75">
      <c r="A67" s="78" t="s">
        <v>66</v>
      </c>
      <c r="B67" s="79">
        <v>21</v>
      </c>
      <c r="C67" s="82"/>
      <c r="D67" s="126" t="s">
        <v>56</v>
      </c>
      <c r="E67" s="78" t="s">
        <v>70</v>
      </c>
      <c r="F67" s="88">
        <v>21</v>
      </c>
      <c r="G67" s="88"/>
      <c r="H67" s="91" t="s">
        <v>56</v>
      </c>
      <c r="I67" s="125" t="s">
        <v>68</v>
      </c>
      <c r="J67" s="79">
        <v>21</v>
      </c>
      <c r="K67" s="82">
        <v>8.2200000000000006</v>
      </c>
      <c r="L67" s="129" t="s">
        <v>56</v>
      </c>
      <c r="M67" s="125" t="s">
        <v>69</v>
      </c>
      <c r="N67" s="79">
        <v>21</v>
      </c>
      <c r="O67" s="82">
        <v>8.2200000000000006</v>
      </c>
      <c r="P67" s="126" t="s">
        <v>56</v>
      </c>
      <c r="Q67" s="78" t="s">
        <v>70</v>
      </c>
      <c r="R67" s="88">
        <v>21</v>
      </c>
      <c r="S67" s="88"/>
      <c r="T67" s="130" t="s">
        <v>56</v>
      </c>
      <c r="U67" s="125" t="s">
        <v>71</v>
      </c>
      <c r="V67" s="88">
        <v>21</v>
      </c>
      <c r="W67" s="88"/>
      <c r="X67" s="128" t="s">
        <v>56</v>
      </c>
    </row>
    <row r="68" spans="1:33" s="29" customFormat="1" ht="12.75">
      <c r="A68" s="78" t="s">
        <v>69</v>
      </c>
      <c r="B68" s="79">
        <v>22</v>
      </c>
      <c r="C68" s="82">
        <v>8.2200000000000006</v>
      </c>
      <c r="D68" s="126" t="s">
        <v>56</v>
      </c>
      <c r="E68" s="78" t="s">
        <v>65</v>
      </c>
      <c r="F68" s="88">
        <v>22</v>
      </c>
      <c r="G68" s="160"/>
      <c r="H68" s="91" t="s">
        <v>56</v>
      </c>
      <c r="I68" s="125" t="s">
        <v>71</v>
      </c>
      <c r="J68" s="79">
        <v>22</v>
      </c>
      <c r="K68" s="82"/>
      <c r="L68" s="129" t="s">
        <v>56</v>
      </c>
      <c r="M68" s="125" t="s">
        <v>64</v>
      </c>
      <c r="N68" s="79">
        <v>22</v>
      </c>
      <c r="O68" s="82">
        <v>8.2200000000000006</v>
      </c>
      <c r="P68" s="126" t="s">
        <v>56</v>
      </c>
      <c r="Q68" s="78" t="s">
        <v>65</v>
      </c>
      <c r="R68" s="88">
        <v>22</v>
      </c>
      <c r="S68" s="88"/>
      <c r="T68" s="130" t="s">
        <v>56</v>
      </c>
      <c r="U68" s="125" t="s">
        <v>66</v>
      </c>
      <c r="V68" s="88">
        <v>22</v>
      </c>
      <c r="W68" s="88"/>
      <c r="X68" s="128" t="s">
        <v>56</v>
      </c>
    </row>
    <row r="69" spans="1:33" s="29" customFormat="1" ht="12.75">
      <c r="A69" s="78" t="s">
        <v>64</v>
      </c>
      <c r="B69" s="79">
        <v>23</v>
      </c>
      <c r="C69" s="82">
        <v>8.2200000000000006</v>
      </c>
      <c r="D69" s="126" t="s">
        <v>56</v>
      </c>
      <c r="E69" s="78" t="s">
        <v>68</v>
      </c>
      <c r="F69" s="88">
        <v>23</v>
      </c>
      <c r="G69" s="88"/>
      <c r="H69" s="123" t="s">
        <v>56</v>
      </c>
      <c r="I69" s="125" t="s">
        <v>66</v>
      </c>
      <c r="J69" s="79">
        <v>23</v>
      </c>
      <c r="K69" s="82"/>
      <c r="L69" s="129" t="s">
        <v>56</v>
      </c>
      <c r="M69" s="125" t="s">
        <v>70</v>
      </c>
      <c r="N69" s="79">
        <v>23</v>
      </c>
      <c r="O69" s="82"/>
      <c r="P69" s="126" t="s">
        <v>56</v>
      </c>
      <c r="Q69" s="78" t="s">
        <v>68</v>
      </c>
      <c r="R69" s="88">
        <v>23</v>
      </c>
      <c r="S69" s="88"/>
      <c r="T69" s="130" t="s">
        <v>56</v>
      </c>
      <c r="U69" s="125" t="s">
        <v>69</v>
      </c>
      <c r="V69" s="88">
        <v>23</v>
      </c>
      <c r="W69" s="88"/>
      <c r="X69" s="128" t="s">
        <v>56</v>
      </c>
    </row>
    <row r="70" spans="1:33" s="29" customFormat="1" ht="12.75">
      <c r="A70" s="78" t="s">
        <v>70</v>
      </c>
      <c r="B70" s="79">
        <v>24</v>
      </c>
      <c r="C70" s="82"/>
      <c r="D70" s="126" t="s">
        <v>56</v>
      </c>
      <c r="E70" s="78" t="s">
        <v>71</v>
      </c>
      <c r="F70" s="79">
        <v>24</v>
      </c>
      <c r="G70" s="79"/>
      <c r="H70" s="129" t="s">
        <v>56</v>
      </c>
      <c r="I70" s="125" t="s">
        <v>69</v>
      </c>
      <c r="J70" s="79">
        <v>24</v>
      </c>
      <c r="K70" s="218" t="s">
        <v>67</v>
      </c>
      <c r="L70" s="221"/>
      <c r="M70" s="125" t="s">
        <v>65</v>
      </c>
      <c r="N70" s="79">
        <v>24</v>
      </c>
      <c r="O70" s="127">
        <v>8.2200000000000006</v>
      </c>
      <c r="P70" s="126" t="s">
        <v>56</v>
      </c>
      <c r="Q70" s="78" t="s">
        <v>71</v>
      </c>
      <c r="R70" s="88">
        <v>24</v>
      </c>
      <c r="S70" s="88"/>
      <c r="T70" s="130" t="s">
        <v>56</v>
      </c>
      <c r="U70" s="125" t="s">
        <v>64</v>
      </c>
      <c r="V70" s="88">
        <v>24</v>
      </c>
      <c r="W70" s="88"/>
      <c r="X70" s="128" t="s">
        <v>56</v>
      </c>
    </row>
    <row r="71" spans="1:33" s="29" customFormat="1" ht="12.75">
      <c r="A71" s="78" t="s">
        <v>65</v>
      </c>
      <c r="B71" s="79">
        <v>25</v>
      </c>
      <c r="C71" s="82">
        <v>8.2200000000000006</v>
      </c>
      <c r="D71" s="126" t="s">
        <v>56</v>
      </c>
      <c r="E71" s="78" t="s">
        <v>66</v>
      </c>
      <c r="F71" s="79">
        <v>25</v>
      </c>
      <c r="G71" s="79"/>
      <c r="H71" s="129" t="s">
        <v>56</v>
      </c>
      <c r="I71" s="125" t="s">
        <v>64</v>
      </c>
      <c r="J71" s="79">
        <v>25</v>
      </c>
      <c r="K71" s="82">
        <v>8.2200000000000006</v>
      </c>
      <c r="L71" s="129" t="s">
        <v>56</v>
      </c>
      <c r="M71" s="125" t="s">
        <v>68</v>
      </c>
      <c r="N71" s="79">
        <v>25</v>
      </c>
      <c r="O71" s="82">
        <v>8.2200000000000006</v>
      </c>
      <c r="P71" s="126" t="s">
        <v>56</v>
      </c>
      <c r="Q71" s="78" t="s">
        <v>66</v>
      </c>
      <c r="R71" s="88">
        <v>25</v>
      </c>
      <c r="S71" s="88"/>
      <c r="T71" s="130" t="s">
        <v>56</v>
      </c>
      <c r="U71" s="125" t="s">
        <v>70</v>
      </c>
      <c r="V71" s="88">
        <v>25</v>
      </c>
      <c r="W71" s="88"/>
      <c r="X71" s="128" t="s">
        <v>56</v>
      </c>
    </row>
    <row r="72" spans="1:33" s="29" customFormat="1" ht="12.75">
      <c r="A72" s="78" t="s">
        <v>68</v>
      </c>
      <c r="B72" s="79">
        <v>26</v>
      </c>
      <c r="C72" s="82">
        <v>8.2200000000000006</v>
      </c>
      <c r="D72" s="126" t="s">
        <v>56</v>
      </c>
      <c r="E72" s="78" t="s">
        <v>69</v>
      </c>
      <c r="F72" s="154">
        <v>26</v>
      </c>
      <c r="G72" s="154">
        <v>8.2200000000000006</v>
      </c>
      <c r="H72" s="157" t="s">
        <v>56</v>
      </c>
      <c r="I72" s="125" t="s">
        <v>70</v>
      </c>
      <c r="J72" s="79">
        <v>26</v>
      </c>
      <c r="K72" s="79"/>
      <c r="L72" s="129" t="s">
        <v>56</v>
      </c>
      <c r="M72" s="125" t="s">
        <v>71</v>
      </c>
      <c r="N72" s="79">
        <v>26</v>
      </c>
      <c r="O72" s="82"/>
      <c r="P72" s="126" t="s">
        <v>56</v>
      </c>
      <c r="Q72" s="78" t="s">
        <v>69</v>
      </c>
      <c r="R72" s="88">
        <v>26</v>
      </c>
      <c r="S72" s="88"/>
      <c r="T72" s="130" t="s">
        <v>56</v>
      </c>
      <c r="U72" s="125" t="s">
        <v>65</v>
      </c>
      <c r="V72" s="88">
        <v>26</v>
      </c>
      <c r="W72" s="88"/>
      <c r="X72" s="128" t="s">
        <v>56</v>
      </c>
    </row>
    <row r="73" spans="1:33" s="29" customFormat="1" ht="12.75">
      <c r="A73" s="78" t="s">
        <v>71</v>
      </c>
      <c r="B73" s="79">
        <v>27</v>
      </c>
      <c r="C73" s="82"/>
      <c r="D73" s="126" t="s">
        <v>56</v>
      </c>
      <c r="E73" s="78" t="s">
        <v>64</v>
      </c>
      <c r="F73" s="154">
        <v>27</v>
      </c>
      <c r="G73" s="154">
        <v>8.2200000000000006</v>
      </c>
      <c r="H73" s="157" t="s">
        <v>56</v>
      </c>
      <c r="I73" s="125" t="s">
        <v>65</v>
      </c>
      <c r="J73" s="79">
        <v>27</v>
      </c>
      <c r="K73" s="79">
        <v>8.2200000000000006</v>
      </c>
      <c r="L73" s="129" t="s">
        <v>56</v>
      </c>
      <c r="M73" s="125" t="s">
        <v>66</v>
      </c>
      <c r="N73" s="79">
        <v>27</v>
      </c>
      <c r="O73" s="82"/>
      <c r="P73" s="126" t="s">
        <v>56</v>
      </c>
      <c r="Q73" s="78" t="s">
        <v>64</v>
      </c>
      <c r="R73" s="88">
        <v>27</v>
      </c>
      <c r="S73" s="88"/>
      <c r="T73" s="130" t="s">
        <v>56</v>
      </c>
      <c r="U73" s="125" t="s">
        <v>68</v>
      </c>
      <c r="V73" s="88">
        <v>27</v>
      </c>
      <c r="W73" s="88"/>
      <c r="X73" s="128" t="s">
        <v>56</v>
      </c>
    </row>
    <row r="74" spans="1:33" s="29" customFormat="1" ht="12.75">
      <c r="A74" s="78" t="s">
        <v>66</v>
      </c>
      <c r="B74" s="79">
        <v>28</v>
      </c>
      <c r="C74" s="82"/>
      <c r="D74" s="126" t="s">
        <v>56</v>
      </c>
      <c r="E74" s="78" t="s">
        <v>70</v>
      </c>
      <c r="F74" s="154">
        <v>28</v>
      </c>
      <c r="G74" s="154"/>
      <c r="H74" s="157" t="s">
        <v>56</v>
      </c>
      <c r="I74" s="125" t="s">
        <v>68</v>
      </c>
      <c r="J74" s="79">
        <v>28</v>
      </c>
      <c r="K74" s="79">
        <v>8.2200000000000006</v>
      </c>
      <c r="L74" s="129" t="s">
        <v>56</v>
      </c>
      <c r="M74" s="125" t="s">
        <v>69</v>
      </c>
      <c r="N74" s="79">
        <v>28</v>
      </c>
      <c r="O74" s="82">
        <v>8.2200000000000006</v>
      </c>
      <c r="P74" s="126" t="s">
        <v>56</v>
      </c>
      <c r="Q74" s="78" t="s">
        <v>70</v>
      </c>
      <c r="R74" s="88">
        <v>28</v>
      </c>
      <c r="S74" s="88"/>
      <c r="T74" s="130" t="s">
        <v>56</v>
      </c>
      <c r="U74" s="125" t="s">
        <v>71</v>
      </c>
      <c r="V74" s="88">
        <v>28</v>
      </c>
      <c r="W74" s="88"/>
      <c r="X74" s="128" t="s">
        <v>56</v>
      </c>
    </row>
    <row r="75" spans="1:33" s="29" customFormat="1" ht="12.75">
      <c r="A75" s="78" t="s">
        <v>69</v>
      </c>
      <c r="B75" s="79">
        <v>29</v>
      </c>
      <c r="C75" s="82">
        <v>8.2200000000000006</v>
      </c>
      <c r="D75" s="126" t="s">
        <v>56</v>
      </c>
      <c r="E75" s="78" t="s">
        <v>65</v>
      </c>
      <c r="F75" s="154">
        <v>29</v>
      </c>
      <c r="G75" s="154">
        <v>8.2200000000000006</v>
      </c>
      <c r="H75" s="157" t="s">
        <v>56</v>
      </c>
      <c r="I75" s="125" t="s">
        <v>71</v>
      </c>
      <c r="J75" s="79">
        <v>29</v>
      </c>
      <c r="K75" s="79"/>
      <c r="L75" s="129" t="s">
        <v>56</v>
      </c>
      <c r="M75" s="125" t="s">
        <v>64</v>
      </c>
      <c r="N75" s="79">
        <v>29</v>
      </c>
      <c r="O75" s="82">
        <v>8.2200000000000006</v>
      </c>
      <c r="P75" s="126" t="s">
        <v>56</v>
      </c>
      <c r="Q75" s="78" t="s">
        <v>65</v>
      </c>
      <c r="R75" s="88">
        <v>29</v>
      </c>
      <c r="S75" s="88"/>
      <c r="T75" s="130" t="s">
        <v>56</v>
      </c>
      <c r="U75" s="125" t="s">
        <v>66</v>
      </c>
      <c r="V75" s="88">
        <v>29</v>
      </c>
      <c r="W75" s="88"/>
      <c r="X75" s="128" t="s">
        <v>56</v>
      </c>
    </row>
    <row r="76" spans="1:33" s="29" customFormat="1" ht="12.75">
      <c r="A76" s="78" t="s">
        <v>64</v>
      </c>
      <c r="B76" s="79">
        <v>30</v>
      </c>
      <c r="C76" s="82">
        <v>8.2200000000000006</v>
      </c>
      <c r="D76" s="126" t="s">
        <v>56</v>
      </c>
      <c r="E76" s="78" t="s">
        <v>68</v>
      </c>
      <c r="F76" s="154">
        <v>30</v>
      </c>
      <c r="G76" s="154">
        <v>8.2200000000000006</v>
      </c>
      <c r="H76" s="157" t="s">
        <v>56</v>
      </c>
      <c r="I76" s="125" t="s">
        <v>66</v>
      </c>
      <c r="J76" s="79">
        <v>30</v>
      </c>
      <c r="K76" s="79"/>
      <c r="L76" s="129" t="s">
        <v>56</v>
      </c>
      <c r="M76" s="125" t="s">
        <v>70</v>
      </c>
      <c r="N76" s="79">
        <v>30</v>
      </c>
      <c r="O76" s="79"/>
      <c r="P76" s="126" t="s">
        <v>56</v>
      </c>
      <c r="Q76" s="78" t="s">
        <v>68</v>
      </c>
      <c r="R76" s="88">
        <v>30</v>
      </c>
      <c r="S76" s="88"/>
      <c r="T76" s="130" t="s">
        <v>56</v>
      </c>
      <c r="U76" s="125" t="s">
        <v>69</v>
      </c>
      <c r="V76" s="88">
        <v>30</v>
      </c>
      <c r="W76" s="88"/>
      <c r="X76" s="128" t="s">
        <v>56</v>
      </c>
      <c r="Z76" s="131"/>
      <c r="AA76" s="131"/>
    </row>
    <row r="77" spans="1:33" s="29" customFormat="1" ht="13.5" thickBot="1">
      <c r="A77" s="78" t="s">
        <v>70</v>
      </c>
      <c r="B77" s="105">
        <v>31</v>
      </c>
      <c r="C77" s="105"/>
      <c r="D77" s="132" t="s">
        <v>56</v>
      </c>
      <c r="E77" s="107"/>
      <c r="F77" s="98"/>
      <c r="G77" s="133"/>
      <c r="H77" s="134"/>
      <c r="I77" s="125" t="s">
        <v>69</v>
      </c>
      <c r="J77" s="105">
        <v>31</v>
      </c>
      <c r="K77" s="105">
        <v>8.2200000000000006</v>
      </c>
      <c r="L77" s="132" t="s">
        <v>56</v>
      </c>
      <c r="M77" s="98"/>
      <c r="N77" s="98"/>
      <c r="O77" s="133"/>
      <c r="P77" s="134"/>
      <c r="Q77" s="78" t="s">
        <v>71</v>
      </c>
      <c r="R77" s="100">
        <v>31</v>
      </c>
      <c r="S77" s="100"/>
      <c r="T77" s="135" t="s">
        <v>56</v>
      </c>
      <c r="U77" s="125" t="s">
        <v>64</v>
      </c>
      <c r="V77" s="100">
        <v>31</v>
      </c>
      <c r="W77" s="100"/>
      <c r="X77" s="136" t="s">
        <v>56</v>
      </c>
      <c r="Y77" s="131"/>
      <c r="Z77" s="131"/>
      <c r="AA77" s="131"/>
    </row>
    <row r="78" spans="1:33" ht="15" customHeight="1">
      <c r="A78" s="137"/>
      <c r="B78" s="137"/>
      <c r="C78" s="137"/>
      <c r="D78" s="137"/>
      <c r="E78" s="137"/>
      <c r="F78" s="137"/>
      <c r="G78" s="137"/>
      <c r="H78" s="137"/>
      <c r="I78" s="137"/>
      <c r="J78" s="79"/>
      <c r="K78" s="138"/>
      <c r="L78" s="138"/>
      <c r="M78" s="79"/>
      <c r="N78" s="79"/>
      <c r="P78" s="139"/>
      <c r="Q78" s="220" t="s">
        <v>72</v>
      </c>
      <c r="R78" s="220"/>
      <c r="S78" s="220"/>
      <c r="T78" s="220"/>
      <c r="U78" s="220"/>
      <c r="V78" s="220"/>
      <c r="W78" s="220"/>
      <c r="X78" s="220"/>
    </row>
    <row r="79" spans="1:33">
      <c r="A79" s="109"/>
      <c r="B79" s="110"/>
      <c r="C79" s="194" t="s">
        <v>73</v>
      </c>
      <c r="D79" s="195"/>
      <c r="E79" s="195"/>
      <c r="F79" s="195"/>
      <c r="G79" s="195"/>
      <c r="H79" s="195"/>
      <c r="I79" s="195"/>
      <c r="J79" s="195"/>
      <c r="K79" s="195"/>
      <c r="L79" s="195"/>
      <c r="M79" s="195"/>
      <c r="N79" s="111"/>
      <c r="O79" s="75"/>
      <c r="P79" s="229"/>
      <c r="Q79" s="229"/>
      <c r="R79" s="229"/>
      <c r="S79" s="229"/>
      <c r="T79" s="229"/>
      <c r="U79" s="229"/>
      <c r="V79" s="229"/>
      <c r="W79" s="229"/>
      <c r="X79" s="229"/>
      <c r="Y79" s="112"/>
      <c r="Z79" s="112"/>
      <c r="AB79" s="112"/>
      <c r="AC79" s="112"/>
      <c r="AD79" s="112"/>
      <c r="AE79" s="112"/>
      <c r="AF79" s="112"/>
      <c r="AG79" s="112"/>
    </row>
    <row r="80" spans="1:33">
      <c r="A80" s="109"/>
      <c r="B80" s="113"/>
      <c r="C80" s="114"/>
      <c r="D80" s="114"/>
      <c r="E80" s="114"/>
      <c r="F80" s="113"/>
      <c r="G80" s="109"/>
      <c r="H80" s="109"/>
      <c r="I80" s="109"/>
      <c r="J80" s="115"/>
      <c r="K80" s="115"/>
      <c r="L80" s="115"/>
      <c r="N80" s="111"/>
      <c r="P80" s="89"/>
      <c r="Q80" s="89"/>
      <c r="R80" s="89"/>
      <c r="S80" s="89"/>
      <c r="T80" s="89"/>
      <c r="U80" s="89"/>
      <c r="V80" s="89"/>
      <c r="W80" s="89"/>
      <c r="X80" s="89"/>
      <c r="Y80" s="112"/>
      <c r="Z80" s="112"/>
      <c r="AB80" s="112"/>
      <c r="AC80" s="112"/>
      <c r="AD80" s="112"/>
      <c r="AE80" s="112"/>
      <c r="AF80" s="112"/>
      <c r="AG80" s="112"/>
    </row>
    <row r="81" spans="1:33">
      <c r="A81" s="109"/>
      <c r="B81" s="117"/>
      <c r="C81" s="194" t="s">
        <v>74</v>
      </c>
      <c r="D81" s="195"/>
      <c r="E81" s="195"/>
      <c r="F81" s="195"/>
      <c r="G81" s="195"/>
      <c r="H81" s="195"/>
      <c r="I81" s="195"/>
      <c r="J81" s="195"/>
      <c r="K81" s="195"/>
      <c r="L81" s="195"/>
      <c r="M81" s="230"/>
      <c r="O81" s="194"/>
      <c r="P81" s="195"/>
      <c r="Q81" s="89"/>
      <c r="R81" s="89"/>
      <c r="S81" s="89"/>
      <c r="T81" s="89"/>
      <c r="U81" s="89"/>
      <c r="V81" s="89"/>
      <c r="W81" s="89"/>
      <c r="X81" s="89"/>
      <c r="Y81" s="112"/>
      <c r="Z81" s="112"/>
      <c r="AB81" s="112"/>
      <c r="AC81" s="112"/>
      <c r="AD81" s="112"/>
      <c r="AE81" s="112"/>
      <c r="AF81" s="112"/>
      <c r="AG81" s="112"/>
    </row>
    <row r="82" spans="1:33" ht="15.75" thickBot="1">
      <c r="A82" s="140"/>
      <c r="B82" s="141"/>
      <c r="C82" s="142"/>
      <c r="D82" s="142"/>
      <c r="E82" s="142"/>
      <c r="F82" s="141"/>
      <c r="G82" s="143"/>
      <c r="H82" s="143"/>
      <c r="I82" s="143"/>
      <c r="J82" s="140"/>
      <c r="M82" s="145"/>
      <c r="N82" s="145"/>
      <c r="O82" s="145"/>
      <c r="P82" s="145"/>
      <c r="Q82" s="145"/>
      <c r="R82" s="145"/>
      <c r="S82" s="145"/>
      <c r="T82" s="145"/>
      <c r="U82" s="145"/>
      <c r="V82" s="145"/>
      <c r="W82" s="145"/>
      <c r="X82" s="145"/>
      <c r="Y82" s="146"/>
      <c r="Z82" s="146"/>
      <c r="AA82" s="146"/>
    </row>
    <row r="83" spans="1:33" ht="16.5" thickTop="1" thickBot="1">
      <c r="A83" s="231" t="s">
        <v>81</v>
      </c>
      <c r="B83" s="232"/>
      <c r="C83" s="232"/>
      <c r="D83" s="232"/>
      <c r="E83" s="232"/>
      <c r="F83" s="232"/>
      <c r="G83" s="232"/>
      <c r="H83" s="232"/>
      <c r="I83" s="147">
        <f>SUM(C7,C10:D40,G10:H40,K10:L40,O10:P40,S10:T40,W10:X40,C47:D77,G47:H77,K47:L77,O47:P77,S47:T77,W47:X77)</f>
        <v>1150.8000000000029</v>
      </c>
      <c r="J83" s="148" t="s">
        <v>56</v>
      </c>
      <c r="K83" s="233"/>
      <c r="L83" s="234"/>
      <c r="M83" s="234"/>
      <c r="N83" s="234"/>
      <c r="O83" s="234"/>
      <c r="V83" s="235"/>
      <c r="W83" s="235"/>
      <c r="X83" s="235"/>
      <c r="Y83" s="149"/>
      <c r="Z83" s="149"/>
      <c r="AA83" s="149"/>
    </row>
    <row r="84" spans="1:33" ht="15.75" thickTop="1"/>
    <row r="85" spans="1:33">
      <c r="B85" s="151"/>
      <c r="C85" s="151"/>
      <c r="D85" s="151"/>
      <c r="E85" s="151"/>
      <c r="F85" s="151"/>
      <c r="G85" s="89"/>
      <c r="M85" s="152"/>
    </row>
  </sheetData>
  <mergeCells count="49">
    <mergeCell ref="C81:M81"/>
    <mergeCell ref="O81:P81"/>
    <mergeCell ref="A83:H83"/>
    <mergeCell ref="K83:O83"/>
    <mergeCell ref="V83:X83"/>
    <mergeCell ref="S60:T60"/>
    <mergeCell ref="W61:X61"/>
    <mergeCell ref="K70:L70"/>
    <mergeCell ref="Q78:X78"/>
    <mergeCell ref="C79:M79"/>
    <mergeCell ref="P79:X79"/>
    <mergeCell ref="Q46:T46"/>
    <mergeCell ref="U46:X46"/>
    <mergeCell ref="K47:L47"/>
    <mergeCell ref="G51:H51"/>
    <mergeCell ref="K54:L54"/>
    <mergeCell ref="K59:L59"/>
    <mergeCell ref="C44:M44"/>
    <mergeCell ref="O44:P44"/>
    <mergeCell ref="A46:D46"/>
    <mergeCell ref="E46:H46"/>
    <mergeCell ref="I46:L46"/>
    <mergeCell ref="M46:P46"/>
    <mergeCell ref="C42:M42"/>
    <mergeCell ref="A7:B7"/>
    <mergeCell ref="E7:X7"/>
    <mergeCell ref="A9:D9"/>
    <mergeCell ref="E9:H9"/>
    <mergeCell ref="I9:L9"/>
    <mergeCell ref="M9:P9"/>
    <mergeCell ref="Q9:T9"/>
    <mergeCell ref="U9:X9"/>
    <mergeCell ref="K10:L10"/>
    <mergeCell ref="S10:T10"/>
    <mergeCell ref="K20:L20"/>
    <mergeCell ref="O34:P34"/>
    <mergeCell ref="Q41:X41"/>
    <mergeCell ref="AA2:AB3"/>
    <mergeCell ref="A3:E3"/>
    <mergeCell ref="F3:P3"/>
    <mergeCell ref="Q3:U3"/>
    <mergeCell ref="V3:X3"/>
    <mergeCell ref="Y2:Z3"/>
    <mergeCell ref="A5:X5"/>
    <mergeCell ref="A1:X1"/>
    <mergeCell ref="A2:E2"/>
    <mergeCell ref="F2:P2"/>
    <mergeCell ref="Q2:U2"/>
    <mergeCell ref="V2:X2"/>
  </mergeCells>
  <conditionalFormatting sqref="K68:K69 P49:P78 W21:Y21 AB71:AO81 Y71:AA75 Z6:AO7 K63:L66 Y22:Y31 Q86:IV65536 A149:P65536 A84:AA85 B82:H82 AB82:IV85 I82:J83 J45:L45 N47:N80 A5 A4:C4 P35:P40 X10:X20 Y34:Y41 Y13:Y20 Y4:Y11 S4:X4 O49:O81 O10:O40 A79:A83 AA78:AA81 Y78:Z78 AP6:IV81 Y45:Y70 T61:T78 V10:V37 L11:L19 K57:L58 Q78 J10:K19 N10:N41 W11:W20 W22:X37 F47:F72 T11:T37 G53:H58 G69:H72 G59:G67 B10:D41 H60:H68 P10:P33 B47:D76 Q38:T38 Q39:X40 A2 I45:I77 X62:X78 Q45:Q76 D43:M43 J21:L41 L56 L67:L69 L71 O47:P48 A77:H77 Z4:Z5 AA2:IV5 Y2 Q9:Q37 U9:U37 M9:M41 F10:H41 I9:I41 A9:A41 E9:E41 A42:C44 R10:S37 N44:N45 O45:P45 G47:H50 F45:H45 A45:A76 E45:E76 B45:D45 P80 V45:X45 U45:U78 R45:T45 M45:M78 K72:L78 B79:C81 J47:J78 V47:W78 X47:X60 R47:S78 T47:T59 Q80:X81 D80:M80 K82:L82">
    <cfRule type="containsText" dxfId="49" priority="43" stopIfTrue="1" operator="containsText" text="dimanche">
      <formula>NOT(ISERROR(SEARCH("dimanche",A2)))</formula>
    </cfRule>
    <cfRule type="containsText" dxfId="48" priority="44" stopIfTrue="1" operator="containsText" text="samedi">
      <formula>NOT(ISERROR(SEARCH("samedi",A2)))</formula>
    </cfRule>
  </conditionalFormatting>
  <conditionalFormatting sqref="U38:X38">
    <cfRule type="containsText" dxfId="47" priority="41" stopIfTrue="1" operator="containsText" text="dimanche">
      <formula>NOT(ISERROR(SEARCH("dimanche",U38)))</formula>
    </cfRule>
    <cfRule type="containsText" dxfId="46" priority="42" stopIfTrue="1" operator="containsText" text="samedi">
      <formula>NOT(ISERROR(SEARCH("samedi",U38)))</formula>
    </cfRule>
  </conditionalFormatting>
  <conditionalFormatting sqref="Q77">
    <cfRule type="containsText" dxfId="45" priority="39" stopIfTrue="1" operator="containsText" text="dimanche">
      <formula>NOT(ISERROR(SEARCH("dimanche",Q77)))</formula>
    </cfRule>
    <cfRule type="containsText" dxfId="44" priority="40" stopIfTrue="1" operator="containsText" text="samedi">
      <formula>NOT(ISERROR(SEARCH("samedi",Q77)))</formula>
    </cfRule>
  </conditionalFormatting>
  <conditionalFormatting sqref="J20:K20">
    <cfRule type="containsText" dxfId="43" priority="37" stopIfTrue="1" operator="containsText" text="dimanche">
      <formula>NOT(ISERROR(SEARCH("dimanche",J20)))</formula>
    </cfRule>
    <cfRule type="containsText" dxfId="42" priority="38" stopIfTrue="1" operator="containsText" text="samedi">
      <formula>NOT(ISERROR(SEARCH("samedi",J20)))</formula>
    </cfRule>
  </conditionalFormatting>
  <conditionalFormatting sqref="G51">
    <cfRule type="containsText" dxfId="41" priority="35" stopIfTrue="1" operator="containsText" text="dimanche">
      <formula>NOT(ISERROR(SEARCH("dimanche",G51)))</formula>
    </cfRule>
    <cfRule type="containsText" dxfId="40" priority="36" stopIfTrue="1" operator="containsText" text="samedi">
      <formula>NOT(ISERROR(SEARCH("samedi",G51)))</formula>
    </cfRule>
  </conditionalFormatting>
  <conditionalFormatting sqref="K47">
    <cfRule type="containsText" dxfId="39" priority="33" stopIfTrue="1" operator="containsText" text="dimanche">
      <formula>NOT(ISERROR(SEARCH("dimanche",K47)))</formula>
    </cfRule>
    <cfRule type="containsText" dxfId="38" priority="34" stopIfTrue="1" operator="containsText" text="samedi">
      <formula>NOT(ISERROR(SEARCH("samedi",K47)))</formula>
    </cfRule>
  </conditionalFormatting>
  <conditionalFormatting sqref="K59">
    <cfRule type="containsText" dxfId="37" priority="31" stopIfTrue="1" operator="containsText" text="dimanche">
      <formula>NOT(ISERROR(SEARCH("dimanche",K59)))</formula>
    </cfRule>
    <cfRule type="containsText" dxfId="36" priority="32" stopIfTrue="1" operator="containsText" text="samedi">
      <formula>NOT(ISERROR(SEARCH("samedi",K59)))</formula>
    </cfRule>
  </conditionalFormatting>
  <conditionalFormatting sqref="K70">
    <cfRule type="containsText" dxfId="35" priority="29" stopIfTrue="1" operator="containsText" text="dimanche">
      <formula>NOT(ISERROR(SEARCH("dimanche",K70)))</formula>
    </cfRule>
    <cfRule type="containsText" dxfId="34" priority="30" stopIfTrue="1" operator="containsText" text="samedi">
      <formula>NOT(ISERROR(SEARCH("samedi",K70)))</formula>
    </cfRule>
  </conditionalFormatting>
  <conditionalFormatting sqref="F73:H76">
    <cfRule type="containsText" dxfId="33" priority="27" stopIfTrue="1" operator="containsText" text="dimanche">
      <formula>NOT(ISERROR(SEARCH("dimanche",F73)))</formula>
    </cfRule>
    <cfRule type="containsText" dxfId="32" priority="28" stopIfTrue="1" operator="containsText" text="samedi">
      <formula>NOT(ISERROR(SEARCH("samedi",F73)))</formula>
    </cfRule>
  </conditionalFormatting>
  <conditionalFormatting sqref="K48:L53 K55:L55 K54">
    <cfRule type="containsText" dxfId="31" priority="25" stopIfTrue="1" operator="containsText" text="dimanche">
      <formula>NOT(ISERROR(SEARCH("dimanche",K48)))</formula>
    </cfRule>
    <cfRule type="containsText" dxfId="30" priority="26" stopIfTrue="1" operator="containsText" text="samedi">
      <formula>NOT(ISERROR(SEARCH("samedi",K48)))</formula>
    </cfRule>
  </conditionalFormatting>
  <conditionalFormatting sqref="K60:L62">
    <cfRule type="containsText" dxfId="29" priority="23" stopIfTrue="1" operator="containsText" text="dimanche">
      <formula>NOT(ISERROR(SEARCH("dimanche",K60)))</formula>
    </cfRule>
    <cfRule type="containsText" dxfId="28" priority="24" stopIfTrue="1" operator="containsText" text="samedi">
      <formula>NOT(ISERROR(SEARCH("samedi",K60)))</formula>
    </cfRule>
  </conditionalFormatting>
  <conditionalFormatting sqref="K68:K69 P49:P78 W21:Y21 AB71:AO81 Y71:AA75 Z6:AO7 K63:L66 Y22:Y31 Q86:IV65536 A149:P65536 A84:AA85 B82:H82 AB82:IV85 I82:J83 J45:L45 N47:N80 A5 A4:C4 P35:P40 X10:X20 Y34:Y41 Y13:Y20 Y4:Y11 S4:X4 O49:O81 O10:O40 A79:A83 AA78:AA81 Y78:Z78 AP6:IV81 Y45:Y70 T61:T78 V10:V37 L11:L19 K57:L58 Q78 J10:K19 N10:N41 W11:W20 W22:X37 F47:F72 T11:T37 G53:H58 G69:H72 G59:G67 B10:D41 H60:H68 P10:P33 B47:D76 Q38:T38 Q39:X40 A2 I45:I77 X62:X78 Q45:Q76 D43:M43 J21:L41 L56 L67:L69 L71 O47:P48 A77:H77 Z4:Z5 AA2:IV5 Y2 Q9:Q37 U9:U37 M9:M41 F10:H41 I9:I41 A9:A41 E9:E41 A42:C44 R10:S37 N44:N45 O45:P45 G47:H50 F45:H45 A45:A76 E45:E76 B45:D45 P80 V45:X45 U45:U78 R45:T45 M45:M78 K72:L78 B79:C81 J47:J78 V47:W78 X47:X60 R47:S78 T47:T59 Q80:X81 D80:M80 K82:L82">
    <cfRule type="containsText" dxfId="27" priority="21" stopIfTrue="1" operator="containsText" text="dimanche">
      <formula>NOT(ISERROR(SEARCH("dimanche",A2)))</formula>
    </cfRule>
    <cfRule type="containsText" dxfId="26" priority="22" stopIfTrue="1" operator="containsText" text="samedi">
      <formula>NOT(ISERROR(SEARCH("samedi",A2)))</formula>
    </cfRule>
  </conditionalFormatting>
  <conditionalFormatting sqref="U38:X38">
    <cfRule type="containsText" dxfId="25" priority="19" stopIfTrue="1" operator="containsText" text="dimanche">
      <formula>NOT(ISERROR(SEARCH("dimanche",U38)))</formula>
    </cfRule>
    <cfRule type="containsText" dxfId="24" priority="20" stopIfTrue="1" operator="containsText" text="samedi">
      <formula>NOT(ISERROR(SEARCH("samedi",U38)))</formula>
    </cfRule>
  </conditionalFormatting>
  <conditionalFormatting sqref="Q77">
    <cfRule type="containsText" dxfId="23" priority="17" stopIfTrue="1" operator="containsText" text="dimanche">
      <formula>NOT(ISERROR(SEARCH("dimanche",Q77)))</formula>
    </cfRule>
    <cfRule type="containsText" dxfId="22" priority="18" stopIfTrue="1" operator="containsText" text="samedi">
      <formula>NOT(ISERROR(SEARCH("samedi",Q77)))</formula>
    </cfRule>
  </conditionalFormatting>
  <conditionalFormatting sqref="J20:K20">
    <cfRule type="containsText" dxfId="21" priority="15" stopIfTrue="1" operator="containsText" text="dimanche">
      <formula>NOT(ISERROR(SEARCH("dimanche",J20)))</formula>
    </cfRule>
    <cfRule type="containsText" dxfId="20" priority="16" stopIfTrue="1" operator="containsText" text="samedi">
      <formula>NOT(ISERROR(SEARCH("samedi",J20)))</formula>
    </cfRule>
  </conditionalFormatting>
  <conditionalFormatting sqref="G51">
    <cfRule type="containsText" dxfId="19" priority="13" stopIfTrue="1" operator="containsText" text="dimanche">
      <formula>NOT(ISERROR(SEARCH("dimanche",G51)))</formula>
    </cfRule>
    <cfRule type="containsText" dxfId="18" priority="14" stopIfTrue="1" operator="containsText" text="samedi">
      <formula>NOT(ISERROR(SEARCH("samedi",G51)))</formula>
    </cfRule>
  </conditionalFormatting>
  <conditionalFormatting sqref="K47">
    <cfRule type="containsText" dxfId="17" priority="11" stopIfTrue="1" operator="containsText" text="dimanche">
      <formula>NOT(ISERROR(SEARCH("dimanche",K47)))</formula>
    </cfRule>
    <cfRule type="containsText" dxfId="16" priority="12" stopIfTrue="1" operator="containsText" text="samedi">
      <formula>NOT(ISERROR(SEARCH("samedi",K47)))</formula>
    </cfRule>
  </conditionalFormatting>
  <conditionalFormatting sqref="K59">
    <cfRule type="containsText" dxfId="15" priority="9" stopIfTrue="1" operator="containsText" text="dimanche">
      <formula>NOT(ISERROR(SEARCH("dimanche",K59)))</formula>
    </cfRule>
    <cfRule type="containsText" dxfId="14" priority="10" stopIfTrue="1" operator="containsText" text="samedi">
      <formula>NOT(ISERROR(SEARCH("samedi",K59)))</formula>
    </cfRule>
  </conditionalFormatting>
  <conditionalFormatting sqref="K70">
    <cfRule type="containsText" dxfId="13" priority="7" stopIfTrue="1" operator="containsText" text="dimanche">
      <formula>NOT(ISERROR(SEARCH("dimanche",K70)))</formula>
    </cfRule>
    <cfRule type="containsText" dxfId="12" priority="8" stopIfTrue="1" operator="containsText" text="samedi">
      <formula>NOT(ISERROR(SEARCH("samedi",K70)))</formula>
    </cfRule>
  </conditionalFormatting>
  <conditionalFormatting sqref="F73:H76">
    <cfRule type="containsText" dxfId="11" priority="5" stopIfTrue="1" operator="containsText" text="dimanche">
      <formula>NOT(ISERROR(SEARCH("dimanche",F73)))</formula>
    </cfRule>
    <cfRule type="containsText" dxfId="10" priority="6" stopIfTrue="1" operator="containsText" text="samedi">
      <formula>NOT(ISERROR(SEARCH("samedi",F73)))</formula>
    </cfRule>
  </conditionalFormatting>
  <conditionalFormatting sqref="K48:L53 K55:L55 K54">
    <cfRule type="containsText" dxfId="9" priority="3" stopIfTrue="1" operator="containsText" text="dimanche">
      <formula>NOT(ISERROR(SEARCH("dimanche",K48)))</formula>
    </cfRule>
    <cfRule type="containsText" dxfId="8" priority="4" stopIfTrue="1" operator="containsText" text="samedi">
      <formula>NOT(ISERROR(SEARCH("samedi",K48)))</formula>
    </cfRule>
  </conditionalFormatting>
  <conditionalFormatting sqref="K60:L62">
    <cfRule type="containsText" dxfId="7" priority="1" stopIfTrue="1" operator="containsText" text="dimanche">
      <formula>NOT(ISERROR(SEARCH("dimanche",K60)))</formula>
    </cfRule>
    <cfRule type="containsText" dxfId="6" priority="2" stopIfTrue="1" operator="containsText" text="samedi">
      <formula>NOT(ISERROR(SEARCH("samedi",K60)))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P70"/>
  <sheetViews>
    <sheetView tabSelected="1" workbookViewId="0">
      <selection activeCell="B33" sqref="B33"/>
    </sheetView>
  </sheetViews>
  <sheetFormatPr baseColWidth="10" defaultColWidth="14.7109375" defaultRowHeight="15"/>
  <sheetData>
    <row r="1" spans="1:16" ht="15.75" thickBot="1">
      <c r="A1" s="1" t="s">
        <v>0</v>
      </c>
      <c r="B1" s="2"/>
      <c r="C1" s="2"/>
      <c r="D1" s="2"/>
      <c r="E1" s="2"/>
      <c r="F1" s="2"/>
      <c r="G1" s="2"/>
      <c r="H1" s="2"/>
      <c r="I1" s="2"/>
      <c r="J1" s="2"/>
      <c r="K1" s="2"/>
    </row>
    <row r="2" spans="1:16">
      <c r="A2" s="237" t="s">
        <v>1</v>
      </c>
      <c r="B2" s="238"/>
      <c r="C2" s="238"/>
      <c r="D2" s="238"/>
      <c r="E2" s="238"/>
      <c r="F2" s="238"/>
      <c r="G2" s="238"/>
      <c r="H2" s="238"/>
      <c r="I2" s="238"/>
      <c r="J2" s="239"/>
      <c r="K2" s="3"/>
      <c r="L2" s="4"/>
      <c r="M2" s="5"/>
      <c r="N2" s="5"/>
      <c r="O2" s="5"/>
      <c r="P2" s="5"/>
    </row>
    <row r="3" spans="1:16">
      <c r="A3" s="240"/>
      <c r="B3" s="241"/>
      <c r="C3" s="241"/>
      <c r="D3" s="241"/>
      <c r="E3" s="241"/>
      <c r="F3" s="241"/>
      <c r="G3" s="241"/>
      <c r="H3" s="241"/>
      <c r="I3" s="241"/>
      <c r="J3" s="242"/>
      <c r="K3" s="3"/>
      <c r="L3" s="4"/>
      <c r="M3" s="5"/>
      <c r="N3" s="5"/>
      <c r="O3" s="5"/>
      <c r="P3" s="5"/>
    </row>
    <row r="4" spans="1:16">
      <c r="A4" s="240"/>
      <c r="B4" s="241"/>
      <c r="C4" s="241"/>
      <c r="D4" s="241"/>
      <c r="E4" s="241"/>
      <c r="F4" s="241"/>
      <c r="G4" s="241"/>
      <c r="H4" s="241"/>
      <c r="I4" s="241"/>
      <c r="J4" s="242"/>
      <c r="K4" s="3"/>
      <c r="L4" s="4"/>
      <c r="M4" s="5"/>
      <c r="N4" s="5"/>
      <c r="O4" s="5"/>
      <c r="P4" s="5"/>
    </row>
    <row r="5" spans="1:16">
      <c r="A5" s="240"/>
      <c r="B5" s="241"/>
      <c r="C5" s="241"/>
      <c r="D5" s="241"/>
      <c r="E5" s="241"/>
      <c r="F5" s="241"/>
      <c r="G5" s="241"/>
      <c r="H5" s="241"/>
      <c r="I5" s="241"/>
      <c r="J5" s="242"/>
      <c r="K5" s="3"/>
      <c r="L5" s="5"/>
      <c r="M5" s="5"/>
      <c r="N5" s="5"/>
      <c r="O5" s="5"/>
      <c r="P5" s="5"/>
    </row>
    <row r="6" spans="1:16">
      <c r="A6" s="240"/>
      <c r="B6" s="241"/>
      <c r="C6" s="241"/>
      <c r="D6" s="241"/>
      <c r="E6" s="241"/>
      <c r="F6" s="241"/>
      <c r="G6" s="241"/>
      <c r="H6" s="241"/>
      <c r="I6" s="241"/>
      <c r="J6" s="242"/>
      <c r="K6" s="3"/>
      <c r="L6" s="6"/>
      <c r="M6" s="5"/>
      <c r="N6" s="5"/>
      <c r="O6" s="5"/>
      <c r="P6" s="5"/>
    </row>
    <row r="7" spans="1:16">
      <c r="A7" s="240"/>
      <c r="B7" s="241"/>
      <c r="C7" s="241"/>
      <c r="D7" s="241"/>
      <c r="E7" s="241"/>
      <c r="F7" s="241"/>
      <c r="G7" s="241"/>
      <c r="H7" s="241"/>
      <c r="I7" s="241"/>
      <c r="J7" s="242"/>
      <c r="L7" s="6"/>
      <c r="M7" s="5"/>
      <c r="N7" s="5"/>
      <c r="O7" s="5"/>
      <c r="P7" s="5"/>
    </row>
    <row r="8" spans="1:16">
      <c r="A8" s="240"/>
      <c r="B8" s="241"/>
      <c r="C8" s="241"/>
      <c r="D8" s="241"/>
      <c r="E8" s="241"/>
      <c r="F8" s="241"/>
      <c r="G8" s="241"/>
      <c r="H8" s="241"/>
      <c r="I8" s="241"/>
      <c r="J8" s="242"/>
      <c r="L8" s="5"/>
      <c r="M8" s="5"/>
      <c r="N8" s="5"/>
      <c r="O8" s="5"/>
      <c r="P8" s="5"/>
    </row>
    <row r="9" spans="1:16" ht="15.75" thickBot="1">
      <c r="A9" s="243"/>
      <c r="B9" s="244"/>
      <c r="C9" s="244"/>
      <c r="D9" s="244"/>
      <c r="E9" s="244"/>
      <c r="F9" s="244"/>
      <c r="G9" s="244"/>
      <c r="H9" s="244"/>
      <c r="I9" s="244"/>
      <c r="J9" s="245"/>
      <c r="L9" s="5"/>
      <c r="M9" s="5"/>
      <c r="N9" s="5"/>
      <c r="O9" s="5"/>
      <c r="P9" s="5"/>
    </row>
    <row r="10" spans="1:16">
      <c r="L10" s="7"/>
      <c r="M10" s="5"/>
      <c r="N10" s="5"/>
      <c r="O10" s="5"/>
      <c r="P10" s="5"/>
    </row>
    <row r="11" spans="1:16">
      <c r="A11" s="246" t="s">
        <v>2</v>
      </c>
      <c r="B11" s="246"/>
      <c r="C11" s="246"/>
      <c r="D11" s="246"/>
      <c r="E11" s="246"/>
      <c r="F11" s="246"/>
      <c r="G11" s="246"/>
      <c r="H11" s="246"/>
      <c r="I11" s="246"/>
      <c r="J11" s="246"/>
      <c r="K11" s="8"/>
      <c r="L11" s="5"/>
      <c r="M11" s="5"/>
      <c r="N11" s="5"/>
      <c r="O11" s="5"/>
      <c r="P11" s="5"/>
    </row>
    <row r="12" spans="1:16">
      <c r="A12" s="246"/>
      <c r="B12" s="246"/>
      <c r="C12" s="246"/>
      <c r="D12" s="246"/>
      <c r="E12" s="246"/>
      <c r="F12" s="246"/>
      <c r="G12" s="246"/>
      <c r="H12" s="246"/>
      <c r="I12" s="246"/>
      <c r="J12" s="246"/>
      <c r="K12" s="9"/>
      <c r="L12" s="5"/>
      <c r="M12" s="5"/>
      <c r="N12" s="5"/>
      <c r="O12" s="5"/>
      <c r="P12" s="5"/>
    </row>
    <row r="13" spans="1:16">
      <c r="A13" s="246"/>
      <c r="B13" s="246"/>
      <c r="C13" s="246"/>
      <c r="D13" s="246"/>
      <c r="E13" s="246"/>
      <c r="F13" s="246"/>
      <c r="G13" s="246"/>
      <c r="H13" s="246"/>
      <c r="I13" s="246"/>
      <c r="J13" s="246"/>
      <c r="K13" s="10"/>
      <c r="L13" s="5"/>
      <c r="M13" s="5"/>
      <c r="N13" s="5"/>
      <c r="O13" s="5"/>
      <c r="P13" s="5"/>
    </row>
    <row r="14" spans="1:16">
      <c r="A14" s="11"/>
      <c r="B14" s="11"/>
      <c r="C14" s="12"/>
      <c r="D14" s="12"/>
      <c r="E14" s="12"/>
      <c r="F14" s="12"/>
      <c r="G14" s="10"/>
      <c r="H14" s="10"/>
      <c r="I14" s="10"/>
      <c r="J14" s="10"/>
      <c r="K14" s="10"/>
      <c r="L14" s="5"/>
      <c r="M14" s="5"/>
      <c r="N14" s="5"/>
      <c r="O14" s="5"/>
      <c r="P14" s="5"/>
    </row>
    <row r="15" spans="1:16">
      <c r="A15" s="247" t="s">
        <v>3</v>
      </c>
      <c r="B15" s="247"/>
      <c r="C15" s="247"/>
      <c r="D15" s="13"/>
      <c r="E15" s="13"/>
      <c r="F15" s="13"/>
      <c r="G15" s="13"/>
      <c r="H15" s="13"/>
      <c r="I15" s="13"/>
      <c r="J15" s="13"/>
      <c r="K15" s="13"/>
      <c r="L15" s="14" t="s">
        <v>4</v>
      </c>
      <c r="M15" s="15">
        <f>DAY(F17)</f>
        <v>1</v>
      </c>
      <c r="N15" s="15"/>
      <c r="O15" s="14" t="s">
        <v>5</v>
      </c>
      <c r="P15" s="15">
        <f>DAY(F18)</f>
        <v>31</v>
      </c>
    </row>
    <row r="16" spans="1:16">
      <c r="A16" s="16"/>
      <c r="B16" s="16"/>
      <c r="C16" s="16"/>
      <c r="D16" s="13"/>
      <c r="E16" s="13"/>
      <c r="F16" s="13"/>
      <c r="G16" s="13"/>
      <c r="H16" s="13"/>
      <c r="I16" s="13"/>
      <c r="J16" s="13"/>
      <c r="K16" s="13"/>
      <c r="L16" s="14" t="s">
        <v>6</v>
      </c>
      <c r="M16" s="14">
        <f>MONTH(F17)</f>
        <v>9</v>
      </c>
      <c r="N16" s="15"/>
      <c r="O16" s="14" t="s">
        <v>7</v>
      </c>
      <c r="P16" s="14">
        <f>MONTH(F18)</f>
        <v>8</v>
      </c>
    </row>
    <row r="17" spans="1:16">
      <c r="A17" s="10"/>
      <c r="B17" s="10"/>
      <c r="C17" s="10" t="s">
        <v>8</v>
      </c>
      <c r="D17" s="10"/>
      <c r="E17" s="10"/>
      <c r="F17" s="17">
        <v>44075</v>
      </c>
      <c r="G17" s="18"/>
      <c r="H17" s="10"/>
      <c r="I17" s="19"/>
      <c r="J17" s="10"/>
      <c r="K17" s="10"/>
      <c r="L17" s="20" t="s">
        <v>9</v>
      </c>
      <c r="M17" s="20">
        <f>YEAR(F17)</f>
        <v>2020</v>
      </c>
      <c r="N17" s="14"/>
      <c r="O17" s="20" t="s">
        <v>10</v>
      </c>
      <c r="P17" s="14">
        <f>YEAR(F18)</f>
        <v>2021</v>
      </c>
    </row>
    <row r="18" spans="1:16">
      <c r="A18" s="10"/>
      <c r="B18" s="10"/>
      <c r="C18" s="10" t="s">
        <v>11</v>
      </c>
      <c r="D18" s="10"/>
      <c r="E18" s="10"/>
      <c r="F18" s="17">
        <v>44439</v>
      </c>
      <c r="G18" s="18"/>
      <c r="H18" s="10"/>
      <c r="I18" s="19"/>
      <c r="J18" s="10"/>
      <c r="K18" s="10"/>
      <c r="L18" s="20"/>
      <c r="M18" s="20"/>
      <c r="N18" s="20"/>
      <c r="O18" s="20"/>
      <c r="P18" s="20"/>
    </row>
    <row r="19" spans="1:16">
      <c r="A19" s="10"/>
      <c r="B19" s="10"/>
      <c r="C19" s="10"/>
      <c r="D19" s="21"/>
      <c r="E19" s="21"/>
      <c r="F19" s="13"/>
      <c r="G19" s="22"/>
      <c r="H19" s="22"/>
      <c r="I19" s="22"/>
      <c r="J19" s="13"/>
      <c r="K19" s="13"/>
      <c r="L19" s="14" t="s">
        <v>12</v>
      </c>
      <c r="M19" s="14">
        <f>IF(M15=1,30,30-M15+1)</f>
        <v>30</v>
      </c>
      <c r="N19" s="14"/>
      <c r="O19" s="14" t="s">
        <v>13</v>
      </c>
      <c r="P19" s="15">
        <f>IF(P17=M17,(P16-M16-1)*30,(12-M16+P16-1)*30)</f>
        <v>300</v>
      </c>
    </row>
    <row r="20" spans="1:16">
      <c r="A20" s="10"/>
      <c r="B20" s="10"/>
      <c r="C20" s="10" t="s">
        <v>14</v>
      </c>
      <c r="D20" s="23"/>
      <c r="E20" s="10"/>
      <c r="F20" s="24">
        <f>(M19+P19+M20)/30</f>
        <v>12</v>
      </c>
      <c r="G20" s="10"/>
      <c r="H20" s="10"/>
      <c r="I20" s="10"/>
      <c r="J20" s="10"/>
      <c r="K20" s="10"/>
      <c r="L20" s="14" t="s">
        <v>15</v>
      </c>
      <c r="M20" s="14">
        <f>IF(P16=2,IF(P15&gt;=28,30,P15),IF(P15&gt;=30,30,P15))</f>
        <v>30</v>
      </c>
      <c r="N20" s="15"/>
      <c r="O20" s="14"/>
      <c r="P20" s="14"/>
    </row>
    <row r="21" spans="1:16">
      <c r="A21" s="10"/>
      <c r="B21" s="10"/>
      <c r="C21" s="10"/>
      <c r="D21" s="23"/>
      <c r="E21" s="10"/>
      <c r="F21" s="10"/>
      <c r="G21" s="10"/>
      <c r="H21" s="10"/>
      <c r="I21" s="10"/>
      <c r="J21" s="10"/>
      <c r="K21" s="10"/>
      <c r="L21" s="5"/>
      <c r="M21" s="5"/>
      <c r="N21" s="5"/>
      <c r="O21" s="5"/>
      <c r="P21" s="5"/>
    </row>
    <row r="22" spans="1:16">
      <c r="A22" s="247" t="s">
        <v>16</v>
      </c>
      <c r="B22" s="247"/>
      <c r="C22" s="247"/>
      <c r="D22" s="247"/>
      <c r="E22" s="247"/>
      <c r="F22" s="247"/>
      <c r="G22" s="247"/>
      <c r="H22" s="24">
        <f>'Tableau annualisé'!I83</f>
        <v>1150.8000000000029</v>
      </c>
      <c r="I22" s="248" t="s">
        <v>17</v>
      </c>
      <c r="J22" s="248"/>
      <c r="K22" s="10"/>
      <c r="L22" s="5"/>
      <c r="M22" s="5"/>
      <c r="N22" s="5"/>
      <c r="O22" s="5"/>
      <c r="P22" s="5"/>
    </row>
    <row r="23" spans="1:16">
      <c r="A23" s="247" t="s">
        <v>18</v>
      </c>
      <c r="B23" s="247"/>
      <c r="C23" s="247"/>
      <c r="D23" s="247"/>
      <c r="E23" s="247"/>
      <c r="F23" s="247"/>
      <c r="G23" s="247"/>
      <c r="H23" s="25">
        <f>7*H22/1600</f>
        <v>5.0347500000000132</v>
      </c>
      <c r="I23" s="25"/>
      <c r="J23" s="26"/>
      <c r="K23" s="26"/>
      <c r="L23" s="20"/>
      <c r="M23" s="20"/>
      <c r="N23" s="20"/>
      <c r="O23" s="20"/>
      <c r="P23" s="20"/>
    </row>
    <row r="24" spans="1:16">
      <c r="A24" t="s">
        <v>19</v>
      </c>
      <c r="F24" s="27"/>
      <c r="G24" s="25"/>
      <c r="H24" s="28">
        <f>H22+H23</f>
        <v>1155.8347500000029</v>
      </c>
      <c r="I24" s="25"/>
      <c r="J24" s="26"/>
      <c r="K24" s="29"/>
      <c r="L24" s="20"/>
      <c r="M24" s="20"/>
      <c r="N24" s="20"/>
      <c r="O24" s="20"/>
      <c r="P24" s="20"/>
    </row>
    <row r="25" spans="1:16">
      <c r="A25" s="249" t="s">
        <v>20</v>
      </c>
      <c r="B25" s="249"/>
      <c r="C25" s="249"/>
      <c r="D25" s="249"/>
      <c r="E25" s="249"/>
      <c r="F25" s="27"/>
      <c r="G25" s="25"/>
      <c r="H25" s="25"/>
      <c r="I25" s="25"/>
      <c r="J25" s="26"/>
      <c r="K25" s="26"/>
      <c r="L25" s="20"/>
      <c r="M25" s="20"/>
      <c r="N25" s="20"/>
      <c r="O25" s="20"/>
      <c r="P25" s="20"/>
    </row>
    <row r="26" spans="1:16">
      <c r="A26" s="10"/>
      <c r="B26" s="30">
        <v>1607</v>
      </c>
      <c r="C26" s="250" t="s">
        <v>21</v>
      </c>
      <c r="D26" s="250"/>
      <c r="E26" s="250"/>
      <c r="F26" s="30">
        <v>1820</v>
      </c>
      <c r="G26" s="248" t="s">
        <v>22</v>
      </c>
      <c r="H26" s="248"/>
      <c r="I26" s="16"/>
      <c r="J26" s="10"/>
      <c r="K26" s="10"/>
      <c r="L26" s="5"/>
      <c r="M26" s="5"/>
      <c r="N26" s="5"/>
      <c r="O26" s="5"/>
      <c r="P26" s="5"/>
    </row>
    <row r="27" spans="1:16">
      <c r="A27" s="10"/>
      <c r="B27" s="31">
        <f>H24</f>
        <v>1155.8347500000029</v>
      </c>
      <c r="C27" s="250" t="s">
        <v>21</v>
      </c>
      <c r="D27" s="250"/>
      <c r="E27" s="250"/>
      <c r="F27" s="32">
        <f>B27*F26/B26</f>
        <v>1309.0350000000033</v>
      </c>
      <c r="G27" s="248" t="s">
        <v>22</v>
      </c>
      <c r="H27" s="248"/>
      <c r="I27" s="16"/>
      <c r="J27" s="33"/>
      <c r="K27" s="33"/>
      <c r="L27" s="5"/>
      <c r="M27" s="5"/>
      <c r="N27" s="5"/>
      <c r="O27" s="5"/>
      <c r="P27" s="5"/>
    </row>
    <row r="28" spans="1:16">
      <c r="A28" s="26"/>
      <c r="B28" s="34"/>
      <c r="C28" s="35"/>
      <c r="D28" s="36"/>
      <c r="E28" s="27"/>
      <c r="F28" s="27"/>
      <c r="G28" s="27"/>
      <c r="H28" s="27"/>
      <c r="I28" s="27"/>
      <c r="J28" s="27"/>
      <c r="K28" s="27"/>
      <c r="L28" s="20"/>
      <c r="M28" s="20"/>
      <c r="N28" s="20"/>
      <c r="O28" s="20"/>
      <c r="P28" s="20"/>
    </row>
    <row r="29" spans="1:16">
      <c r="A29" s="37"/>
      <c r="B29" s="38"/>
      <c r="C29" s="37"/>
      <c r="D29" s="37"/>
      <c r="E29" s="39"/>
      <c r="F29" s="40">
        <f>H24</f>
        <v>1155.8347500000029</v>
      </c>
      <c r="G29" s="41" t="s">
        <v>23</v>
      </c>
      <c r="H29" s="41"/>
      <c r="I29" s="41"/>
      <c r="J29" s="41"/>
      <c r="K29" s="41"/>
      <c r="L29" s="14"/>
      <c r="M29" s="14"/>
      <c r="N29" s="14"/>
      <c r="O29" s="14"/>
      <c r="P29" s="14"/>
    </row>
    <row r="30" spans="1:16">
      <c r="A30" s="10"/>
      <c r="B30" s="10"/>
      <c r="C30" s="10"/>
      <c r="D30" s="10"/>
      <c r="E30" s="10"/>
      <c r="F30" s="10"/>
      <c r="G30" s="10"/>
      <c r="H30" s="10"/>
      <c r="I30" s="10"/>
      <c r="J30" s="10"/>
      <c r="K30" s="10"/>
      <c r="L30" s="5"/>
      <c r="M30" s="5"/>
      <c r="N30" s="5"/>
      <c r="O30" s="5"/>
      <c r="P30" s="5"/>
    </row>
    <row r="31" spans="1:16">
      <c r="A31" s="236" t="s">
        <v>24</v>
      </c>
      <c r="B31" s="236"/>
      <c r="C31" s="236"/>
      <c r="D31" s="10"/>
      <c r="E31" s="10"/>
      <c r="F31" s="10"/>
      <c r="G31" s="10"/>
      <c r="H31" s="10"/>
      <c r="I31" s="10"/>
      <c r="J31" s="10"/>
      <c r="K31" s="10"/>
      <c r="L31" s="5"/>
      <c r="M31" s="5"/>
      <c r="N31" s="5"/>
      <c r="O31" s="5"/>
      <c r="P31" s="5"/>
    </row>
    <row r="32" spans="1:16">
      <c r="A32" s="42"/>
      <c r="B32" s="42"/>
      <c r="C32" s="42"/>
      <c r="D32" s="10"/>
      <c r="E32" s="10"/>
      <c r="F32" s="10"/>
      <c r="G32" s="10"/>
      <c r="H32" s="10"/>
      <c r="I32" s="10"/>
      <c r="J32" s="10"/>
      <c r="K32" s="10"/>
      <c r="L32" s="5"/>
      <c r="M32" s="5"/>
      <c r="N32" s="5"/>
      <c r="O32" s="5"/>
      <c r="P32" s="5"/>
    </row>
    <row r="33" spans="1:16">
      <c r="A33" s="10"/>
      <c r="B33" s="24">
        <f>F27</f>
        <v>1309.0350000000033</v>
      </c>
      <c r="C33" s="250" t="s">
        <v>25</v>
      </c>
      <c r="D33" s="250"/>
      <c r="E33" s="24">
        <f>F20</f>
        <v>12</v>
      </c>
      <c r="F33" s="250" t="s">
        <v>26</v>
      </c>
      <c r="G33" s="250"/>
      <c r="H33" s="43">
        <f>B33/E33</f>
        <v>109.08625000000028</v>
      </c>
      <c r="I33" s="250" t="s">
        <v>27</v>
      </c>
      <c r="J33" s="250"/>
      <c r="K33" s="44"/>
      <c r="L33" s="5"/>
      <c r="M33" s="5"/>
      <c r="N33" s="5"/>
      <c r="O33" s="5"/>
      <c r="P33" s="5"/>
    </row>
    <row r="34" spans="1:16">
      <c r="A34" s="26"/>
      <c r="B34" s="34"/>
      <c r="C34" s="35"/>
      <c r="D34" s="36"/>
      <c r="E34" s="27"/>
      <c r="F34" s="27"/>
      <c r="G34" s="27"/>
      <c r="H34" s="27"/>
      <c r="I34" s="27"/>
      <c r="J34" s="27"/>
      <c r="K34" s="27"/>
      <c r="L34" s="20"/>
      <c r="M34" s="20"/>
      <c r="N34" s="20"/>
      <c r="O34" s="20"/>
      <c r="P34" s="20"/>
    </row>
    <row r="35" spans="1:16">
      <c r="A35" s="37"/>
      <c r="B35" s="38"/>
      <c r="C35" s="37"/>
      <c r="D35" s="37"/>
      <c r="E35" s="37"/>
      <c r="F35" s="37"/>
      <c r="G35" s="37"/>
      <c r="H35" s="40">
        <f>B33</f>
        <v>1309.0350000000033</v>
      </c>
      <c r="I35" s="45" t="s">
        <v>28</v>
      </c>
      <c r="J35" s="46">
        <f>+E33</f>
        <v>12</v>
      </c>
      <c r="K35" s="37"/>
      <c r="L35" s="14"/>
      <c r="M35" s="14"/>
      <c r="N35" s="14"/>
      <c r="O35" s="14"/>
      <c r="P35" s="14"/>
    </row>
    <row r="36" spans="1:16">
      <c r="A36" s="10"/>
      <c r="B36" s="10"/>
      <c r="C36" s="10"/>
      <c r="D36" s="10"/>
      <c r="E36" s="10"/>
      <c r="F36" s="10"/>
      <c r="G36" s="10"/>
      <c r="H36" s="10"/>
      <c r="I36" s="10"/>
      <c r="J36" s="10"/>
      <c r="K36" s="10"/>
      <c r="L36" s="5"/>
      <c r="M36" s="5"/>
      <c r="N36" s="5"/>
      <c r="O36" s="5"/>
      <c r="P36" s="5"/>
    </row>
    <row r="37" spans="1:16">
      <c r="A37" s="247" t="s">
        <v>29</v>
      </c>
      <c r="B37" s="247"/>
      <c r="C37" s="247"/>
      <c r="D37" s="247"/>
      <c r="E37" s="10"/>
      <c r="F37" s="10"/>
      <c r="G37" s="10"/>
      <c r="H37" s="10"/>
      <c r="I37" s="10"/>
      <c r="J37" s="10"/>
      <c r="K37" s="10"/>
      <c r="L37" s="5"/>
      <c r="M37" s="5"/>
      <c r="N37" s="5"/>
      <c r="O37" s="5"/>
      <c r="P37" s="5"/>
    </row>
    <row r="38" spans="1:16">
      <c r="A38" s="10"/>
      <c r="B38" s="10"/>
      <c r="C38" s="10"/>
      <c r="D38" s="10"/>
      <c r="E38" s="10"/>
      <c r="F38" s="10"/>
      <c r="G38" s="10"/>
      <c r="H38" s="10"/>
      <c r="I38" s="10"/>
      <c r="J38" s="10"/>
      <c r="K38" s="10"/>
      <c r="L38" s="5"/>
      <c r="M38" s="5"/>
      <c r="N38" s="5"/>
      <c r="O38" s="5"/>
      <c r="P38" s="5"/>
    </row>
    <row r="39" spans="1:16">
      <c r="A39" s="10"/>
      <c r="B39" s="44">
        <v>151.66999999999999</v>
      </c>
      <c r="C39" s="250" t="s">
        <v>30</v>
      </c>
      <c r="D39" s="250"/>
      <c r="E39" s="250"/>
      <c r="F39" s="250"/>
      <c r="G39" s="47">
        <v>35</v>
      </c>
      <c r="H39" s="33" t="s">
        <v>31</v>
      </c>
      <c r="I39" s="33"/>
      <c r="J39" s="33"/>
      <c r="K39" s="33"/>
      <c r="L39" s="48" t="s">
        <v>32</v>
      </c>
      <c r="M39" s="48"/>
      <c r="N39" s="49">
        <f>ROUNDDOWN(G40,0)</f>
        <v>25</v>
      </c>
      <c r="O39" s="5"/>
      <c r="P39" s="5"/>
    </row>
    <row r="40" spans="1:16">
      <c r="A40" s="10"/>
      <c r="B40" s="24">
        <f>H33</f>
        <v>109.08625000000028</v>
      </c>
      <c r="C40" s="250" t="s">
        <v>30</v>
      </c>
      <c r="D40" s="250"/>
      <c r="E40" s="250"/>
      <c r="F40" s="250"/>
      <c r="G40" s="43">
        <f>B40*G39/B39</f>
        <v>25.173196742928795</v>
      </c>
      <c r="H40" s="50" t="s">
        <v>31</v>
      </c>
      <c r="I40" s="50"/>
      <c r="J40" s="33"/>
      <c r="K40" s="33"/>
      <c r="L40" s="257" t="s">
        <v>33</v>
      </c>
      <c r="M40" s="257"/>
      <c r="N40" s="14">
        <f>ROUNDUP((G40-N39)*60,0)</f>
        <v>11</v>
      </c>
      <c r="O40" s="5"/>
      <c r="P40" s="5"/>
    </row>
    <row r="41" spans="1:16">
      <c r="A41" s="26"/>
      <c r="B41" s="34"/>
      <c r="C41" s="35"/>
      <c r="D41" s="36"/>
      <c r="E41" s="27"/>
      <c r="F41" s="27"/>
      <c r="G41" s="27"/>
      <c r="H41" s="27"/>
      <c r="I41" s="27"/>
      <c r="J41" s="27"/>
      <c r="K41" s="27"/>
      <c r="L41" s="20"/>
      <c r="M41" s="20"/>
      <c r="N41" s="20"/>
      <c r="O41" s="20"/>
      <c r="P41" s="20"/>
    </row>
    <row r="42" spans="1:16">
      <c r="A42" s="37"/>
      <c r="B42" s="38"/>
      <c r="C42" s="37"/>
      <c r="D42" s="37"/>
      <c r="E42" s="37"/>
      <c r="F42" s="39"/>
      <c r="G42" s="40">
        <f>B40</f>
        <v>109.08625000000028</v>
      </c>
      <c r="H42" s="258" t="s">
        <v>34</v>
      </c>
      <c r="I42" s="258"/>
      <c r="J42" s="41"/>
      <c r="K42" s="41"/>
      <c r="L42" s="14"/>
      <c r="M42" s="14"/>
      <c r="N42" s="14"/>
      <c r="O42" s="14"/>
      <c r="P42" s="14"/>
    </row>
    <row r="43" spans="1:16">
      <c r="A43" s="10"/>
      <c r="B43" s="10"/>
      <c r="C43" s="10"/>
      <c r="D43" s="10"/>
      <c r="E43" s="10"/>
      <c r="F43" s="10"/>
      <c r="G43" s="10"/>
      <c r="H43" s="10"/>
      <c r="I43" s="10"/>
      <c r="J43" s="10"/>
      <c r="K43" s="10"/>
      <c r="L43" s="5"/>
      <c r="M43" s="5"/>
      <c r="N43" s="5"/>
      <c r="O43" s="5"/>
      <c r="P43" s="5"/>
    </row>
    <row r="44" spans="1:16">
      <c r="A44" s="259" t="s">
        <v>35</v>
      </c>
      <c r="B44" s="259"/>
      <c r="C44" s="10"/>
      <c r="D44" s="10"/>
      <c r="E44" s="47"/>
      <c r="F44" s="248"/>
      <c r="G44" s="248"/>
      <c r="H44" s="51"/>
      <c r="I44" s="52"/>
      <c r="J44" s="52"/>
      <c r="K44" s="53"/>
      <c r="L44" s="5"/>
      <c r="M44" s="5"/>
      <c r="N44" s="5"/>
      <c r="O44" s="5"/>
      <c r="P44" s="5"/>
    </row>
    <row r="45" spans="1:16">
      <c r="A45" s="54"/>
      <c r="B45" s="54"/>
      <c r="C45" s="44"/>
      <c r="D45" s="44"/>
      <c r="E45" s="47"/>
      <c r="F45" s="16"/>
      <c r="G45" s="16"/>
      <c r="H45" s="51"/>
      <c r="I45" s="52"/>
      <c r="J45" s="52"/>
      <c r="K45" s="55"/>
      <c r="L45" s="5"/>
      <c r="M45" s="5"/>
      <c r="N45" s="5"/>
      <c r="O45" s="5"/>
      <c r="P45" s="5"/>
    </row>
    <row r="46" spans="1:16">
      <c r="A46" s="33" t="s">
        <v>36</v>
      </c>
      <c r="B46" s="33"/>
      <c r="C46" s="33"/>
      <c r="D46" s="33"/>
      <c r="E46" s="10"/>
      <c r="F46" s="10"/>
      <c r="G46" s="16"/>
      <c r="H46" s="51"/>
      <c r="I46" s="52"/>
      <c r="J46" s="52"/>
      <c r="K46" s="55"/>
      <c r="L46" s="56"/>
      <c r="M46" s="5"/>
      <c r="N46" s="5"/>
      <c r="O46" s="5"/>
      <c r="P46" s="5"/>
    </row>
    <row r="47" spans="1:16" ht="15.75" thickBot="1">
      <c r="A47" s="16"/>
      <c r="B47" s="16"/>
      <c r="C47" s="16"/>
      <c r="D47" s="16"/>
      <c r="E47" s="10"/>
      <c r="F47" s="10"/>
      <c r="G47" s="16"/>
      <c r="H47" s="51"/>
      <c r="I47" s="52"/>
      <c r="J47" s="52"/>
      <c r="K47" s="55"/>
      <c r="L47" s="56"/>
      <c r="M47" s="5"/>
      <c r="N47" s="5"/>
      <c r="O47" s="5"/>
      <c r="P47" s="5"/>
    </row>
    <row r="48" spans="1:16" ht="15.75" thickBot="1">
      <c r="A48" s="57"/>
      <c r="B48" s="58">
        <f>G40</f>
        <v>25.173196742928795</v>
      </c>
      <c r="C48" s="59" t="s">
        <v>37</v>
      </c>
      <c r="D48" s="59"/>
      <c r="E48" s="60">
        <f>IF(N40=60,N39+1,N39)</f>
        <v>25</v>
      </c>
      <c r="F48" s="61" t="s">
        <v>17</v>
      </c>
      <c r="G48" s="61">
        <f>IF(N40=60,0,N40)</f>
        <v>11</v>
      </c>
      <c r="H48" s="62" t="s">
        <v>38</v>
      </c>
      <c r="I48" s="63"/>
      <c r="J48" s="64"/>
      <c r="K48" s="65"/>
      <c r="L48" s="66"/>
      <c r="M48" s="67"/>
      <c r="N48" s="67"/>
      <c r="O48" s="67"/>
      <c r="P48" s="67"/>
    </row>
    <row r="49" spans="1:11">
      <c r="A49" s="10"/>
      <c r="B49" s="10"/>
      <c r="C49" s="10"/>
      <c r="D49" s="10"/>
      <c r="E49" s="10"/>
      <c r="F49" s="10"/>
      <c r="G49" s="10"/>
      <c r="H49" s="10"/>
      <c r="I49" s="10"/>
      <c r="J49" s="10"/>
      <c r="K49" s="10"/>
    </row>
    <row r="50" spans="1:11" ht="15.75" thickBot="1">
      <c r="A50" s="10"/>
      <c r="B50" s="10"/>
      <c r="C50" s="10"/>
      <c r="D50" s="10"/>
      <c r="E50" s="10"/>
      <c r="F50" s="10"/>
      <c r="G50" s="10"/>
      <c r="H50" s="10"/>
      <c r="I50" s="10"/>
      <c r="J50" s="10"/>
      <c r="K50" s="10"/>
    </row>
    <row r="51" spans="1:11">
      <c r="A51" s="260" t="s">
        <v>39</v>
      </c>
      <c r="B51" s="261"/>
      <c r="C51" s="68"/>
      <c r="D51" s="68"/>
      <c r="E51" s="68"/>
      <c r="F51" s="68"/>
      <c r="G51" s="68"/>
      <c r="H51" s="68"/>
      <c r="I51" s="68"/>
      <c r="J51" s="69"/>
      <c r="K51" s="10"/>
    </row>
    <row r="52" spans="1:11">
      <c r="A52" s="251" t="s">
        <v>40</v>
      </c>
      <c r="B52" s="252"/>
      <c r="C52" s="252"/>
      <c r="D52" s="252"/>
      <c r="E52" s="252"/>
      <c r="F52" s="252"/>
      <c r="G52" s="252"/>
      <c r="H52" s="252"/>
      <c r="I52" s="252"/>
      <c r="J52" s="253"/>
      <c r="K52" s="10"/>
    </row>
    <row r="53" spans="1:11">
      <c r="A53" s="251"/>
      <c r="B53" s="252"/>
      <c r="C53" s="252"/>
      <c r="D53" s="252"/>
      <c r="E53" s="252"/>
      <c r="F53" s="252"/>
      <c r="G53" s="252"/>
      <c r="H53" s="252"/>
      <c r="I53" s="252"/>
      <c r="J53" s="253"/>
      <c r="K53" s="10"/>
    </row>
    <row r="54" spans="1:11">
      <c r="A54" s="251"/>
      <c r="B54" s="252"/>
      <c r="C54" s="252"/>
      <c r="D54" s="252"/>
      <c r="E54" s="252"/>
      <c r="F54" s="252"/>
      <c r="G54" s="252"/>
      <c r="H54" s="252"/>
      <c r="I54" s="252"/>
      <c r="J54" s="253"/>
    </row>
    <row r="55" spans="1:11">
      <c r="A55" s="251"/>
      <c r="B55" s="252"/>
      <c r="C55" s="252"/>
      <c r="D55" s="252"/>
      <c r="E55" s="252"/>
      <c r="F55" s="252"/>
      <c r="G55" s="252"/>
      <c r="H55" s="252"/>
      <c r="I55" s="252"/>
      <c r="J55" s="253"/>
    </row>
    <row r="56" spans="1:11">
      <c r="A56" s="251"/>
      <c r="B56" s="252"/>
      <c r="C56" s="252"/>
      <c r="D56" s="252"/>
      <c r="E56" s="252"/>
      <c r="F56" s="252"/>
      <c r="G56" s="252"/>
      <c r="H56" s="252"/>
      <c r="I56" s="252"/>
      <c r="J56" s="253"/>
    </row>
    <row r="57" spans="1:11">
      <c r="A57" s="251"/>
      <c r="B57" s="252"/>
      <c r="C57" s="252"/>
      <c r="D57" s="252"/>
      <c r="E57" s="252"/>
      <c r="F57" s="252"/>
      <c r="G57" s="252"/>
      <c r="H57" s="252"/>
      <c r="I57" s="252"/>
      <c r="J57" s="253"/>
    </row>
    <row r="58" spans="1:11">
      <c r="A58" s="251"/>
      <c r="B58" s="252"/>
      <c r="C58" s="252"/>
      <c r="D58" s="252"/>
      <c r="E58" s="252"/>
      <c r="F58" s="252"/>
      <c r="G58" s="252"/>
      <c r="H58" s="252"/>
      <c r="I58" s="252"/>
      <c r="J58" s="253"/>
    </row>
    <row r="59" spans="1:11">
      <c r="A59" s="251"/>
      <c r="B59" s="252"/>
      <c r="C59" s="252"/>
      <c r="D59" s="252"/>
      <c r="E59" s="252"/>
      <c r="F59" s="252"/>
      <c r="G59" s="252"/>
      <c r="H59" s="252"/>
      <c r="I59" s="252"/>
      <c r="J59" s="253"/>
    </row>
    <row r="60" spans="1:11">
      <c r="A60" s="251"/>
      <c r="B60" s="252"/>
      <c r="C60" s="252"/>
      <c r="D60" s="252"/>
      <c r="E60" s="252"/>
      <c r="F60" s="252"/>
      <c r="G60" s="252"/>
      <c r="H60" s="252"/>
      <c r="I60" s="252"/>
      <c r="J60" s="253"/>
    </row>
    <row r="61" spans="1:11" ht="26.25" customHeight="1" thickBot="1">
      <c r="A61" s="254"/>
      <c r="B61" s="255"/>
      <c r="C61" s="255"/>
      <c r="D61" s="255"/>
      <c r="E61" s="255"/>
      <c r="F61" s="255"/>
      <c r="G61" s="255"/>
      <c r="H61" s="255"/>
      <c r="I61" s="255"/>
      <c r="J61" s="256"/>
    </row>
    <row r="63" spans="1:11">
      <c r="A63" s="263" t="s">
        <v>41</v>
      </c>
      <c r="B63" s="263"/>
      <c r="C63" s="263"/>
      <c r="D63" s="263"/>
      <c r="E63" s="263"/>
    </row>
    <row r="64" spans="1:11">
      <c r="A64" s="70">
        <v>1</v>
      </c>
      <c r="B64" s="264" t="s">
        <v>42</v>
      </c>
      <c r="C64" s="264"/>
      <c r="D64" s="264"/>
      <c r="E64" s="264"/>
      <c r="F64" s="264"/>
      <c r="G64" s="264"/>
      <c r="H64" s="71"/>
      <c r="I64" s="71"/>
      <c r="J64" s="71"/>
    </row>
    <row r="65" spans="1:10">
      <c r="A65" s="70">
        <v>2</v>
      </c>
      <c r="B65" s="265" t="s">
        <v>43</v>
      </c>
      <c r="C65" s="265"/>
      <c r="D65" s="265"/>
      <c r="E65" s="265"/>
      <c r="F65" s="265"/>
      <c r="G65" s="265"/>
      <c r="H65" s="71"/>
      <c r="I65" s="71"/>
      <c r="J65" s="71"/>
    </row>
    <row r="66" spans="1:10">
      <c r="A66" s="70">
        <v>3</v>
      </c>
      <c r="B66" s="262" t="s">
        <v>44</v>
      </c>
      <c r="C66" s="262"/>
      <c r="D66" s="262"/>
      <c r="E66" s="262"/>
      <c r="F66" s="262"/>
      <c r="G66" s="262"/>
      <c r="H66" s="71"/>
      <c r="I66" s="71"/>
      <c r="J66" s="71"/>
    </row>
    <row r="67" spans="1:10">
      <c r="A67" s="70">
        <v>4</v>
      </c>
      <c r="B67" s="262" t="s">
        <v>45</v>
      </c>
      <c r="C67" s="262"/>
      <c r="D67" s="262"/>
      <c r="E67" s="262"/>
      <c r="F67" s="262"/>
      <c r="G67" s="262"/>
      <c r="H67" s="71"/>
      <c r="I67" s="71"/>
      <c r="J67" s="71"/>
    </row>
    <row r="68" spans="1:10">
      <c r="A68" s="70">
        <v>5</v>
      </c>
      <c r="B68" s="262" t="s">
        <v>46</v>
      </c>
      <c r="C68" s="262"/>
      <c r="D68" s="262"/>
      <c r="E68" s="262"/>
      <c r="F68" s="262"/>
      <c r="G68" s="262"/>
      <c r="H68" s="262"/>
      <c r="I68" s="262"/>
      <c r="J68" s="262"/>
    </row>
    <row r="69" spans="1:10">
      <c r="A69" s="70">
        <v>6</v>
      </c>
      <c r="B69" s="262" t="s">
        <v>47</v>
      </c>
      <c r="C69" s="262"/>
      <c r="D69" s="262"/>
      <c r="E69" s="262"/>
      <c r="F69" s="262"/>
      <c r="G69" s="262"/>
      <c r="H69" s="262"/>
      <c r="I69" s="262"/>
      <c r="J69" s="262"/>
    </row>
    <row r="70" spans="1:10">
      <c r="A70" s="70">
        <v>7</v>
      </c>
      <c r="B70" s="262" t="s">
        <v>48</v>
      </c>
      <c r="C70" s="262"/>
      <c r="D70" s="262"/>
      <c r="E70" s="262"/>
      <c r="F70" s="262"/>
      <c r="G70" s="262"/>
      <c r="H70" s="262"/>
      <c r="I70" s="262"/>
      <c r="J70" s="262"/>
    </row>
  </sheetData>
  <mergeCells count="32">
    <mergeCell ref="B69:J69"/>
    <mergeCell ref="B70:J70"/>
    <mergeCell ref="A63:E63"/>
    <mergeCell ref="B64:G64"/>
    <mergeCell ref="B65:G65"/>
    <mergeCell ref="B66:G66"/>
    <mergeCell ref="B67:G67"/>
    <mergeCell ref="B68:J68"/>
    <mergeCell ref="L40:M40"/>
    <mergeCell ref="H42:I42"/>
    <mergeCell ref="A44:B44"/>
    <mergeCell ref="F44:G44"/>
    <mergeCell ref="A51:B51"/>
    <mergeCell ref="A52:J61"/>
    <mergeCell ref="C33:D33"/>
    <mergeCell ref="F33:G33"/>
    <mergeCell ref="I33:J33"/>
    <mergeCell ref="A37:D37"/>
    <mergeCell ref="C39:F39"/>
    <mergeCell ref="C40:F40"/>
    <mergeCell ref="A31:C31"/>
    <mergeCell ref="A2:J9"/>
    <mergeCell ref="A11:J13"/>
    <mergeCell ref="A15:C15"/>
    <mergeCell ref="A22:G22"/>
    <mergeCell ref="I22:J22"/>
    <mergeCell ref="A23:G23"/>
    <mergeCell ref="A25:E25"/>
    <mergeCell ref="C26:E26"/>
    <mergeCell ref="G26:H26"/>
    <mergeCell ref="C27:E27"/>
    <mergeCell ref="G27:H27"/>
  </mergeCells>
  <conditionalFormatting sqref="K52:N61 B38:B50 I34:N36 C26:N32 B27:B36 C37:N51 L2:N10 H23:N23 B25 A2 K11:N13 A26:A33 A37:A50 A1:N1 A14:N22 A11 C33:I33 L33:N33 A52 O1:P61">
    <cfRule type="containsText" dxfId="5" priority="5" stopIfTrue="1" operator="containsText" text="dimanche">
      <formula>NOT(ISERROR(SEARCH("dimanche",A1)))</formula>
    </cfRule>
    <cfRule type="containsText" dxfId="4" priority="6" stopIfTrue="1" operator="containsText" text="samedi">
      <formula>NOT(ISERROR(SEARCH("samedi",A1)))</formula>
    </cfRule>
  </conditionalFormatting>
  <conditionalFormatting sqref="A23:G23">
    <cfRule type="containsText" dxfId="3" priority="3" stopIfTrue="1" operator="containsText" text="dimanche">
      <formula>NOT(ISERROR(SEARCH("dimanche",A23)))</formula>
    </cfRule>
    <cfRule type="containsText" dxfId="2" priority="4" stopIfTrue="1" operator="containsText" text="samedi">
      <formula>NOT(ISERROR(SEARCH("samedi",A23)))</formula>
    </cfRule>
  </conditionalFormatting>
  <conditionalFormatting sqref="A51:B51">
    <cfRule type="containsText" dxfId="1" priority="1" stopIfTrue="1" operator="containsText" text="dimanche">
      <formula>NOT(ISERROR(SEARCH("dimanche",A51)))</formula>
    </cfRule>
    <cfRule type="containsText" dxfId="0" priority="2" stopIfTrue="1" operator="containsText" text="samedi">
      <formula>NOT(ISERROR(SEARCH("samedi",A51)))</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J24"/>
  <sheetViews>
    <sheetView workbookViewId="0">
      <selection activeCell="C20" sqref="C20"/>
    </sheetView>
  </sheetViews>
  <sheetFormatPr baseColWidth="10" defaultRowHeight="15.75" customHeight="1"/>
  <cols>
    <col min="1" max="1" width="32.85546875" customWidth="1"/>
    <col min="2" max="2" width="18.42578125" customWidth="1"/>
    <col min="3" max="3" width="29" customWidth="1"/>
  </cols>
  <sheetData>
    <row r="1" spans="1:10" ht="15.75" customHeight="1">
      <c r="A1" s="161" t="s">
        <v>84</v>
      </c>
      <c r="B1" s="161">
        <v>2020</v>
      </c>
      <c r="C1" s="161"/>
    </row>
    <row r="2" spans="1:10" ht="15.75" customHeight="1">
      <c r="A2" s="161"/>
      <c r="B2" s="161"/>
      <c r="C2" s="161"/>
    </row>
    <row r="3" spans="1:10" ht="15.75" customHeight="1">
      <c r="A3" s="162" t="s">
        <v>85</v>
      </c>
      <c r="B3" s="162" t="s">
        <v>86</v>
      </c>
      <c r="C3" s="162" t="s">
        <v>87</v>
      </c>
    </row>
    <row r="4" spans="1:10" ht="15.75" customHeight="1">
      <c r="A4" s="163" t="s">
        <v>88</v>
      </c>
      <c r="B4" s="163" t="s">
        <v>89</v>
      </c>
      <c r="C4" s="163" t="s">
        <v>90</v>
      </c>
    </row>
    <row r="5" spans="1:10" ht="15.75" customHeight="1">
      <c r="A5" s="164" t="s">
        <v>91</v>
      </c>
      <c r="B5" s="164" t="s">
        <v>92</v>
      </c>
      <c r="C5" s="164" t="s">
        <v>93</v>
      </c>
    </row>
    <row r="6" spans="1:10" ht="15.75" customHeight="1">
      <c r="A6" s="163" t="s">
        <v>94</v>
      </c>
      <c r="B6" s="163" t="s">
        <v>95</v>
      </c>
      <c r="C6" s="163" t="s">
        <v>96</v>
      </c>
    </row>
    <row r="7" spans="1:10" ht="15.75" customHeight="1">
      <c r="A7" s="164" t="s">
        <v>97</v>
      </c>
      <c r="B7" s="164" t="s">
        <v>98</v>
      </c>
      <c r="C7" s="164" t="s">
        <v>99</v>
      </c>
    </row>
    <row r="8" spans="1:10" ht="15.75" customHeight="1">
      <c r="A8" s="172" t="s">
        <v>117</v>
      </c>
      <c r="B8" s="172" t="s">
        <v>118</v>
      </c>
      <c r="C8" s="163" t="s">
        <v>100</v>
      </c>
    </row>
    <row r="9" spans="1:10" ht="15.75" customHeight="1">
      <c r="A9" s="165" t="s">
        <v>101</v>
      </c>
      <c r="B9" s="172" t="s">
        <v>119</v>
      </c>
      <c r="C9" s="163"/>
    </row>
    <row r="10" spans="1:10" ht="15.75" customHeight="1">
      <c r="A10" s="166" t="s">
        <v>102</v>
      </c>
      <c r="B10" s="173" t="s">
        <v>120</v>
      </c>
      <c r="C10" s="167"/>
    </row>
    <row r="11" spans="1:10" ht="15.75" customHeight="1">
      <c r="H11" s="29"/>
      <c r="I11" s="29"/>
      <c r="J11" s="29"/>
    </row>
    <row r="12" spans="1:10" ht="15.75" customHeight="1">
      <c r="A12" s="169" t="s">
        <v>112</v>
      </c>
      <c r="B12" s="170" t="s">
        <v>120</v>
      </c>
      <c r="F12" s="29"/>
    </row>
    <row r="13" spans="1:10" ht="15.75" customHeight="1">
      <c r="A13" t="s">
        <v>114</v>
      </c>
      <c r="B13" s="170" t="s">
        <v>116</v>
      </c>
    </row>
    <row r="14" spans="1:10" ht="15.75" customHeight="1">
      <c r="A14" s="169" t="s">
        <v>115</v>
      </c>
      <c r="B14" s="171" t="s">
        <v>121</v>
      </c>
    </row>
    <row r="15" spans="1:10" ht="15.75" customHeight="1">
      <c r="A15" s="153" t="s">
        <v>123</v>
      </c>
      <c r="B15" s="171" t="s">
        <v>122</v>
      </c>
      <c r="G15" s="168"/>
    </row>
    <row r="20" spans="1:3" ht="15.75" customHeight="1">
      <c r="A20" t="s">
        <v>103</v>
      </c>
      <c r="B20" t="s">
        <v>104</v>
      </c>
    </row>
    <row r="21" spans="1:3" ht="15.75" customHeight="1">
      <c r="A21" t="s">
        <v>105</v>
      </c>
      <c r="B21" t="s">
        <v>106</v>
      </c>
    </row>
    <row r="22" spans="1:3" ht="15.75" customHeight="1">
      <c r="A22" t="s">
        <v>107</v>
      </c>
      <c r="B22" t="s">
        <v>108</v>
      </c>
    </row>
    <row r="23" spans="1:3" ht="15.75" customHeight="1">
      <c r="A23" t="s">
        <v>109</v>
      </c>
      <c r="B23" t="s">
        <v>110</v>
      </c>
    </row>
    <row r="24" spans="1:3" ht="15.75" customHeight="1">
      <c r="B24" t="s">
        <v>111</v>
      </c>
      <c r="C24" t="s">
        <v>113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Tableau annualisé</vt:lpstr>
      <vt:lpstr>Feuille de calcul</vt:lpstr>
      <vt:lpstr>Planning temps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dcterms:created xsi:type="dcterms:W3CDTF">2020-08-28T12:23:03Z</dcterms:created>
  <dcterms:modified xsi:type="dcterms:W3CDTF">2020-09-08T09:11:26Z</dcterms:modified>
</cp:coreProperties>
</file>