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8455" windowHeight="12285"/>
  </bookViews>
  <sheets>
    <sheet name="Feuil1" sheetId="1" r:id="rId1"/>
    <sheet name="Feuil2" sheetId="2" r:id="rId2"/>
    <sheet name="Feuil3" sheetId="3" r:id="rId3"/>
  </sheets>
  <calcPr calcId="124519"/>
</workbook>
</file>

<file path=xl/calcChain.xml><?xml version="1.0" encoding="utf-8"?>
<calcChain xmlns="http://schemas.openxmlformats.org/spreadsheetml/2006/main">
  <c r="E50" i="1"/>
  <c r="E49"/>
  <c r="E48"/>
  <c r="E47"/>
  <c r="E46"/>
  <c r="E45"/>
  <c r="E44"/>
  <c r="E43"/>
  <c r="E27"/>
  <c r="E42"/>
  <c r="E41"/>
  <c r="E40"/>
  <c r="E39"/>
  <c r="E38"/>
  <c r="G54"/>
  <c r="F54"/>
  <c r="E37"/>
  <c r="E36"/>
  <c r="E35"/>
  <c r="E34"/>
  <c r="E33"/>
  <c r="E32"/>
  <c r="E30"/>
  <c r="E29"/>
  <c r="E28"/>
  <c r="E26"/>
  <c r="E25"/>
  <c r="E24"/>
  <c r="E23"/>
  <c r="E21"/>
  <c r="E20"/>
  <c r="E19"/>
  <c r="E18"/>
  <c r="E17"/>
  <c r="E16"/>
  <c r="E15"/>
  <c r="E14"/>
  <c r="E13"/>
  <c r="E12"/>
  <c r="E11"/>
  <c r="E10"/>
  <c r="E9"/>
  <c r="E8"/>
  <c r="H54" l="1"/>
</calcChain>
</file>

<file path=xl/sharedStrings.xml><?xml version="1.0" encoding="utf-8"?>
<sst xmlns="http://schemas.openxmlformats.org/spreadsheetml/2006/main" count="183" uniqueCount="165">
  <si>
    <t>LEHEMBRE</t>
  </si>
  <si>
    <t>Yvette</t>
  </si>
  <si>
    <t>41 rue de la République</t>
  </si>
  <si>
    <t>je demande à ce que le colis me soit déposé</t>
  </si>
  <si>
    <t>MAINARD</t>
  </si>
  <si>
    <t>Paulette</t>
  </si>
  <si>
    <t>1 rue du Prieuré RAVAUD</t>
  </si>
  <si>
    <t>06 23 50 57 51</t>
  </si>
  <si>
    <t>07 89 01 77 78</t>
  </si>
  <si>
    <t>POIRIER</t>
  </si>
  <si>
    <t>Monique</t>
  </si>
  <si>
    <t>3 rue de la Maréchalerie</t>
  </si>
  <si>
    <t>06 41 81 10 67</t>
  </si>
  <si>
    <t xml:space="preserve">05 45 20 67 85 </t>
  </si>
  <si>
    <t>mopat@orange.fr</t>
  </si>
  <si>
    <t xml:space="preserve">Colis du Nouvel An </t>
  </si>
  <si>
    <t>CCAS</t>
  </si>
  <si>
    <t>je viendrai chercher mon colis le 14 janvier entre 14h et 16h</t>
  </si>
  <si>
    <t>LAURENT</t>
  </si>
  <si>
    <t>René</t>
  </si>
  <si>
    <t>53 rue de la République</t>
  </si>
  <si>
    <t>06 77 71 23 23</t>
  </si>
  <si>
    <t xml:space="preserve">05 45 20 64 94 </t>
  </si>
  <si>
    <t>françoiselaurent1@sfr.fr</t>
  </si>
  <si>
    <t>BENOIST</t>
  </si>
  <si>
    <t>Alain</t>
  </si>
  <si>
    <t>12 rue de la République</t>
  </si>
  <si>
    <t xml:space="preserve">05 45 22 75 60 </t>
  </si>
  <si>
    <t>JASMIN</t>
  </si>
  <si>
    <t>Jeanine</t>
  </si>
  <si>
    <t>3 chemin de la Grange</t>
  </si>
  <si>
    <t>05 45 20 61 74</t>
  </si>
  <si>
    <t>MONTASSIER</t>
  </si>
  <si>
    <t>Jean-Pierre</t>
  </si>
  <si>
    <t>12 chemin de la Grange</t>
  </si>
  <si>
    <t>06 72 50 04 40</t>
  </si>
  <si>
    <t>jpmontassier@gmail.com</t>
  </si>
  <si>
    <t xml:space="preserve">LAROCHE </t>
  </si>
  <si>
    <t>Jean Dominique</t>
  </si>
  <si>
    <t>1 rue de Fraîche Bise</t>
  </si>
  <si>
    <t>SERRAIN</t>
  </si>
  <si>
    <t>Marguerite</t>
  </si>
  <si>
    <t>58 rue de la République</t>
  </si>
  <si>
    <t>06 27 29 52 67</t>
  </si>
  <si>
    <t xml:space="preserve">05 45 20 72 77 </t>
  </si>
  <si>
    <t>maguy.serrain@free.fr</t>
  </si>
  <si>
    <t>BOUCHET</t>
  </si>
  <si>
    <t>Roger</t>
  </si>
  <si>
    <t>11 rue du Château d'eau</t>
  </si>
  <si>
    <t>06 81 36 68 74</t>
  </si>
  <si>
    <t xml:space="preserve">05 45 68 97 07 </t>
  </si>
  <si>
    <t>KARTES</t>
  </si>
  <si>
    <t>Evelyne</t>
  </si>
  <si>
    <t>25 rue de la République</t>
  </si>
  <si>
    <t>06 86 01 50 52</t>
  </si>
  <si>
    <t>ev.kartes@laposte.net</t>
  </si>
  <si>
    <t>VIUDES</t>
  </si>
  <si>
    <t>Jeanne Marie</t>
  </si>
  <si>
    <t>42 rue du Château d'eau</t>
  </si>
  <si>
    <t>05 45 20 67 35</t>
  </si>
  <si>
    <t>SEPCHAT</t>
  </si>
  <si>
    <t>André</t>
  </si>
  <si>
    <t>11 rue de la Croix</t>
  </si>
  <si>
    <t>06 75 87 05 35</t>
  </si>
  <si>
    <t>BARRIOL</t>
  </si>
  <si>
    <t>Michel</t>
  </si>
  <si>
    <t>Anne Marie</t>
  </si>
  <si>
    <t>39 rue du Château d'eau</t>
  </si>
  <si>
    <t>07 86 18 46 47</t>
  </si>
  <si>
    <t>05 45 92 90 24</t>
  </si>
  <si>
    <t>amariebarriol@orange.fr</t>
  </si>
  <si>
    <t>COUSSAUD</t>
  </si>
  <si>
    <t>Jean Marie</t>
  </si>
  <si>
    <t>10 rue du Chalet</t>
  </si>
  <si>
    <t>05 45 20 60 34</t>
  </si>
  <si>
    <t>j-f.coussaud@wanadoo.fr</t>
  </si>
  <si>
    <t>MICHEL</t>
  </si>
  <si>
    <t>Francis</t>
  </si>
  <si>
    <t>13 rue des Pins</t>
  </si>
  <si>
    <t>06 85 30 96 27</t>
  </si>
  <si>
    <t>05 45 20 64 41</t>
  </si>
  <si>
    <t>BOUNOLLEAU</t>
  </si>
  <si>
    <t>75 rue de la République</t>
  </si>
  <si>
    <t>06 32 39 39 43</t>
  </si>
  <si>
    <t>bounolleau@gmail.com</t>
  </si>
  <si>
    <t>SIRE</t>
  </si>
  <si>
    <t>Jean Claude</t>
  </si>
  <si>
    <t>56 rue du Château d'eau</t>
  </si>
  <si>
    <t>06 72 74 57 80</t>
  </si>
  <si>
    <t>05 45 20 65 36</t>
  </si>
  <si>
    <t>GUILBAUD</t>
  </si>
  <si>
    <t>Louis</t>
  </si>
  <si>
    <t>20 rue de Fraîche Bise</t>
  </si>
  <si>
    <t>GARNAUD</t>
  </si>
  <si>
    <t>4 rue de la Fontaine</t>
  </si>
  <si>
    <t>05 45 20 66 46</t>
  </si>
  <si>
    <t>logarn5@orange.fr</t>
  </si>
  <si>
    <t>BARLIER</t>
  </si>
  <si>
    <t>Henriette</t>
  </si>
  <si>
    <t>rue de la Mare</t>
  </si>
  <si>
    <t>MAY</t>
  </si>
  <si>
    <t>Jean James</t>
  </si>
  <si>
    <t>29 rue de la République</t>
  </si>
  <si>
    <t>06 07 35 33 06</t>
  </si>
  <si>
    <t>05 45 20 74 20</t>
  </si>
  <si>
    <t>GILBERT</t>
  </si>
  <si>
    <t>Christian</t>
  </si>
  <si>
    <t>32 rue de la République</t>
  </si>
  <si>
    <t>06 31 15 03 85</t>
  </si>
  <si>
    <t>05 45 20 63 56</t>
  </si>
  <si>
    <t>gilbertchrist@orange.fr</t>
  </si>
  <si>
    <t>MAUPETIT</t>
  </si>
  <si>
    <t>Bernard</t>
  </si>
  <si>
    <t>35 rue de Fraiche Bise</t>
  </si>
  <si>
    <t>PRADIGNAC</t>
  </si>
  <si>
    <t>Robert</t>
  </si>
  <si>
    <t>13 rue de Fraiche Bise</t>
  </si>
  <si>
    <t>06 17 56 15 33</t>
  </si>
  <si>
    <t>05 17 20 17 66</t>
  </si>
  <si>
    <t>BENAISSA</t>
  </si>
  <si>
    <t>Colette</t>
  </si>
  <si>
    <t>25 rue du Château d'eau</t>
  </si>
  <si>
    <t>evelmakelly@msn.com / Marine GALOGER</t>
  </si>
  <si>
    <t>Raymonde</t>
  </si>
  <si>
    <t>6 rue de la Fontaine</t>
  </si>
  <si>
    <t>05 45 20 62 15</t>
  </si>
  <si>
    <t>BIRONNEAU</t>
  </si>
  <si>
    <t>Marylène</t>
  </si>
  <si>
    <t>22 rue de Fraîche Bise</t>
  </si>
  <si>
    <t>06 87 40 18 71</t>
  </si>
  <si>
    <t>05 45 20 60 00</t>
  </si>
  <si>
    <t>michel.bironneau@orange.fr</t>
  </si>
  <si>
    <t>LABREGERE</t>
  </si>
  <si>
    <t>1 rue du Bois de la Croix</t>
  </si>
  <si>
    <t>06 02 17 81 31</t>
  </si>
  <si>
    <t>05 45 22 74 35</t>
  </si>
  <si>
    <t>BRUNET</t>
  </si>
  <si>
    <t>Jean-Michel</t>
  </si>
  <si>
    <t>7 rue de Fraîche Bise</t>
  </si>
  <si>
    <t>07 60 72 59 00</t>
  </si>
  <si>
    <t>brunet.jeanmichel0806@orange.fr</t>
  </si>
  <si>
    <t>64 rue de la République</t>
  </si>
  <si>
    <t>05 45 20 62 79</t>
  </si>
  <si>
    <t>06 66 38 66 58</t>
  </si>
  <si>
    <t>CHASSARD</t>
  </si>
  <si>
    <t>30 rue de la République</t>
  </si>
  <si>
    <t>05 45 20 61 75</t>
  </si>
  <si>
    <t>DEBEAULIEU</t>
  </si>
  <si>
    <t>Madeleine</t>
  </si>
  <si>
    <t>21 rue de la République</t>
  </si>
  <si>
    <t>09 87 51 94 54</t>
  </si>
  <si>
    <t>LINARD</t>
  </si>
  <si>
    <t>7 rue de la Maréchalerie</t>
  </si>
  <si>
    <t>05 45 20 63 59</t>
  </si>
  <si>
    <t>DECHESNE</t>
  </si>
  <si>
    <t>Jean-Paul</t>
  </si>
  <si>
    <t>Marie France</t>
  </si>
  <si>
    <t>10 rue des Pins</t>
  </si>
  <si>
    <t>06 89 25 13 79</t>
  </si>
  <si>
    <t>05 45 38 13 97</t>
  </si>
  <si>
    <t>CARBONNIER</t>
  </si>
  <si>
    <t>Josette</t>
  </si>
  <si>
    <t>rue de la République</t>
  </si>
  <si>
    <t>DION</t>
  </si>
  <si>
    <t>Solange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</si>
</sst>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2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66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14" fontId="0" fillId="0" borderId="1" xfId="0" applyNumberFormat="1" applyBorder="1"/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1" applyBorder="1" applyAlignment="1" applyProtection="1"/>
    <xf numFmtId="14" fontId="0" fillId="0" borderId="1" xfId="0" applyNumberFormat="1" applyFill="1" applyBorder="1"/>
    <xf numFmtId="0" fontId="0" fillId="0" borderId="1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1" fillId="0" borderId="3" xfId="1" applyBorder="1" applyAlignment="1" applyProtection="1">
      <alignment horizontal="center"/>
    </xf>
    <xf numFmtId="0" fontId="0" fillId="0" borderId="3" xfId="0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1" fillId="0" borderId="3" xfId="1" applyBorder="1" applyAlignment="1" applyProtection="1">
      <alignment horizontal="center"/>
    </xf>
    <xf numFmtId="0" fontId="0" fillId="0" borderId="3" xfId="0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1" fillId="0" borderId="3" xfId="1" applyBorder="1" applyAlignment="1" applyProtection="1">
      <alignment horizontal="center"/>
    </xf>
    <xf numFmtId="0" fontId="0" fillId="0" borderId="1" xfId="0" applyBorder="1" applyAlignment="1">
      <alignment horizontal="center" vertical="center"/>
    </xf>
    <xf numFmtId="0" fontId="0" fillId="0" borderId="3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1" fillId="0" borderId="3" xfId="1" applyBorder="1" applyAlignment="1" applyProtection="1">
      <alignment horizontal="center"/>
    </xf>
    <xf numFmtId="0" fontId="0" fillId="0" borderId="3" xfId="0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1" fillId="0" borderId="3" xfId="1" applyBorder="1" applyAlignment="1" applyProtection="1">
      <alignment horizontal="center"/>
    </xf>
    <xf numFmtId="0" fontId="0" fillId="0" borderId="3" xfId="0" applyFill="1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1" fillId="0" borderId="3" xfId="1" applyBorder="1" applyAlignment="1" applyProtection="1">
      <alignment horizontal="center"/>
    </xf>
    <xf numFmtId="0" fontId="0" fillId="0" borderId="3" xfId="0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1" fillId="0" borderId="3" xfId="1" applyBorder="1" applyAlignment="1" applyProtection="1">
      <alignment horizontal="center"/>
    </xf>
    <xf numFmtId="0" fontId="0" fillId="0" borderId="2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4" xfId="1" applyBorder="1" applyAlignment="1" applyProtection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1" fillId="0" borderId="2" xfId="1" applyBorder="1" applyAlignment="1" applyProtection="1">
      <alignment horizontal="center"/>
    </xf>
    <xf numFmtId="0" fontId="1" fillId="0" borderId="3" xfId="1" applyBorder="1" applyAlignment="1" applyProtection="1">
      <alignment horizontal="center"/>
    </xf>
  </cellXfs>
  <cellStyles count="2">
    <cellStyle name="Lien hypertexte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bounolleau@gmail.com" TargetMode="External"/><Relationship Id="rId13" Type="http://schemas.openxmlformats.org/officeDocument/2006/relationships/hyperlink" Target="mailto:brunet.jeanmichel0806@orange.fr" TargetMode="External"/><Relationship Id="rId3" Type="http://schemas.openxmlformats.org/officeDocument/2006/relationships/hyperlink" Target="mailto:jpmontassier@gmail.com" TargetMode="External"/><Relationship Id="rId7" Type="http://schemas.openxmlformats.org/officeDocument/2006/relationships/hyperlink" Target="mailto:j-f.coussaud@wanadoo.fr" TargetMode="External"/><Relationship Id="rId12" Type="http://schemas.openxmlformats.org/officeDocument/2006/relationships/hyperlink" Target="mailto:michel.bironneau@orange.fr" TargetMode="External"/><Relationship Id="rId2" Type="http://schemas.openxmlformats.org/officeDocument/2006/relationships/hyperlink" Target="mailto:fran&#231;oiselaurent1@sfr.fr" TargetMode="External"/><Relationship Id="rId1" Type="http://schemas.openxmlformats.org/officeDocument/2006/relationships/hyperlink" Target="mailto:mopat@orange.fr" TargetMode="External"/><Relationship Id="rId6" Type="http://schemas.openxmlformats.org/officeDocument/2006/relationships/hyperlink" Target="mailto:amariebarriol@orange.fr" TargetMode="External"/><Relationship Id="rId11" Type="http://schemas.openxmlformats.org/officeDocument/2006/relationships/hyperlink" Target="mailto:evelmakelly@msn.com%20/%20Marine%20GALOGER" TargetMode="External"/><Relationship Id="rId5" Type="http://schemas.openxmlformats.org/officeDocument/2006/relationships/hyperlink" Target="mailto:ev.kartes@laposte.net" TargetMode="External"/><Relationship Id="rId10" Type="http://schemas.openxmlformats.org/officeDocument/2006/relationships/hyperlink" Target="mailto:gilbertchrist@orange.fr" TargetMode="External"/><Relationship Id="rId4" Type="http://schemas.openxmlformats.org/officeDocument/2006/relationships/hyperlink" Target="mailto:maguy.serrain@free.fr" TargetMode="External"/><Relationship Id="rId9" Type="http://schemas.openxmlformats.org/officeDocument/2006/relationships/hyperlink" Target="mailto:logarn5@orange.fr" TargetMode="External"/><Relationship Id="rId1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54"/>
  <sheetViews>
    <sheetView tabSelected="1" topLeftCell="A19" workbookViewId="0">
      <selection activeCell="E53" sqref="E53"/>
    </sheetView>
  </sheetViews>
  <sheetFormatPr baseColWidth="10" defaultRowHeight="15"/>
  <cols>
    <col min="1" max="1" width="18.28515625" bestFit="1" customWidth="1"/>
    <col min="2" max="2" width="15.28515625" bestFit="1" customWidth="1"/>
    <col min="3" max="3" width="23.42578125" style="1" bestFit="1" customWidth="1"/>
    <col min="5" max="5" width="11.42578125" style="1"/>
    <col min="6" max="7" width="54.7109375" style="1" customWidth="1"/>
    <col min="8" max="8" width="12.7109375" bestFit="1" customWidth="1"/>
    <col min="9" max="9" width="13.140625" bestFit="1" customWidth="1"/>
    <col min="10" max="10" width="32" bestFit="1" customWidth="1"/>
  </cols>
  <sheetData>
    <row r="1" spans="1:10">
      <c r="A1" t="s">
        <v>15</v>
      </c>
    </row>
    <row r="2" spans="1:10">
      <c r="A2" t="s">
        <v>16</v>
      </c>
    </row>
    <row r="4" spans="1:10">
      <c r="F4" s="1" t="s">
        <v>17</v>
      </c>
      <c r="G4" s="1" t="s">
        <v>3</v>
      </c>
    </row>
    <row r="5" spans="1:10">
      <c r="A5" s="5" t="s">
        <v>0</v>
      </c>
      <c r="B5" s="5" t="s">
        <v>1</v>
      </c>
      <c r="C5" s="5" t="s">
        <v>2</v>
      </c>
      <c r="D5" s="3">
        <v>13809</v>
      </c>
      <c r="E5" s="5">
        <v>84</v>
      </c>
      <c r="F5" s="4">
        <v>1</v>
      </c>
      <c r="G5" s="5"/>
      <c r="H5" s="2" t="s">
        <v>7</v>
      </c>
      <c r="I5" s="2"/>
      <c r="J5" s="2"/>
    </row>
    <row r="6" spans="1:10">
      <c r="A6" s="5" t="s">
        <v>4</v>
      </c>
      <c r="B6" s="5" t="s">
        <v>5</v>
      </c>
      <c r="C6" s="5" t="s">
        <v>6</v>
      </c>
      <c r="D6" s="3">
        <v>14530</v>
      </c>
      <c r="E6" s="5">
        <v>82</v>
      </c>
      <c r="F6" s="5"/>
      <c r="G6" s="4">
        <v>1</v>
      </c>
      <c r="H6" s="2" t="s">
        <v>8</v>
      </c>
      <c r="I6" s="2"/>
      <c r="J6" s="2"/>
    </row>
    <row r="7" spans="1:10">
      <c r="A7" s="5" t="s">
        <v>9</v>
      </c>
      <c r="B7" s="5" t="s">
        <v>10</v>
      </c>
      <c r="C7" s="5" t="s">
        <v>11</v>
      </c>
      <c r="D7" s="3">
        <v>18459</v>
      </c>
      <c r="E7" s="5">
        <v>71</v>
      </c>
      <c r="F7" s="4">
        <v>1</v>
      </c>
      <c r="G7" s="5"/>
      <c r="H7" s="2" t="s">
        <v>12</v>
      </c>
      <c r="I7" s="2" t="s">
        <v>13</v>
      </c>
      <c r="J7" s="6" t="s">
        <v>14</v>
      </c>
    </row>
    <row r="8" spans="1:10">
      <c r="A8" s="54" t="s">
        <v>18</v>
      </c>
      <c r="B8" s="54" t="s">
        <v>19</v>
      </c>
      <c r="C8" s="54" t="s">
        <v>20</v>
      </c>
      <c r="D8" s="3">
        <v>18128</v>
      </c>
      <c r="E8" s="5">
        <f>2021-1949</f>
        <v>72</v>
      </c>
      <c r="F8" s="63">
        <v>2</v>
      </c>
      <c r="G8" s="61"/>
      <c r="H8" s="54" t="s">
        <v>21</v>
      </c>
      <c r="I8" s="54" t="s">
        <v>22</v>
      </c>
      <c r="J8" s="54" t="s">
        <v>23</v>
      </c>
    </row>
    <row r="9" spans="1:10">
      <c r="A9" s="55"/>
      <c r="B9" s="55"/>
      <c r="C9" s="55"/>
      <c r="D9" s="3">
        <v>19278</v>
      </c>
      <c r="E9" s="5">
        <f>2021-1952</f>
        <v>69</v>
      </c>
      <c r="F9" s="63"/>
      <c r="G9" s="62"/>
      <c r="H9" s="55"/>
      <c r="I9" s="55"/>
      <c r="J9" s="55"/>
    </row>
    <row r="10" spans="1:10">
      <c r="A10" s="54" t="s">
        <v>24</v>
      </c>
      <c r="B10" s="54" t="s">
        <v>25</v>
      </c>
      <c r="C10" s="54" t="s">
        <v>26</v>
      </c>
      <c r="D10" s="3">
        <v>17698</v>
      </c>
      <c r="E10" s="5">
        <f>2021-1948</f>
        <v>73</v>
      </c>
      <c r="F10" s="61"/>
      <c r="G10" s="63">
        <v>2</v>
      </c>
      <c r="H10" s="54" t="s">
        <v>27</v>
      </c>
      <c r="I10" s="54"/>
      <c r="J10" s="61"/>
    </row>
    <row r="11" spans="1:10">
      <c r="A11" s="55"/>
      <c r="B11" s="55"/>
      <c r="C11" s="55"/>
      <c r="D11" s="3">
        <v>19115</v>
      </c>
      <c r="E11" s="5">
        <f>2021-1952</f>
        <v>69</v>
      </c>
      <c r="F11" s="62"/>
      <c r="G11" s="63"/>
      <c r="H11" s="55"/>
      <c r="I11" s="55"/>
      <c r="J11" s="62"/>
    </row>
    <row r="12" spans="1:10">
      <c r="A12" s="5" t="s">
        <v>28</v>
      </c>
      <c r="B12" s="5" t="s">
        <v>29</v>
      </c>
      <c r="C12" s="5" t="s">
        <v>30</v>
      </c>
      <c r="D12" s="3">
        <v>14432</v>
      </c>
      <c r="E12" s="5">
        <f>2021-1939</f>
        <v>82</v>
      </c>
      <c r="F12" s="4">
        <v>1</v>
      </c>
      <c r="G12" s="5"/>
      <c r="H12" s="2" t="s">
        <v>31</v>
      </c>
      <c r="I12" s="2"/>
      <c r="J12" s="2"/>
    </row>
    <row r="13" spans="1:10">
      <c r="A13" s="5" t="s">
        <v>32</v>
      </c>
      <c r="B13" s="5" t="s">
        <v>33</v>
      </c>
      <c r="C13" s="5" t="s">
        <v>34</v>
      </c>
      <c r="D13" s="3">
        <v>17840</v>
      </c>
      <c r="E13" s="5">
        <f>2021-1948</f>
        <v>73</v>
      </c>
      <c r="F13" s="9">
        <v>1</v>
      </c>
      <c r="G13" s="8"/>
      <c r="H13" s="2" t="s">
        <v>35</v>
      </c>
      <c r="I13" s="2"/>
      <c r="J13" s="6" t="s">
        <v>36</v>
      </c>
    </row>
    <row r="14" spans="1:10">
      <c r="A14" s="5" t="s">
        <v>37</v>
      </c>
      <c r="B14" s="5" t="s">
        <v>38</v>
      </c>
      <c r="C14" s="5" t="s">
        <v>39</v>
      </c>
      <c r="D14" s="3">
        <v>19162</v>
      </c>
      <c r="E14" s="5">
        <f>2021-1952</f>
        <v>69</v>
      </c>
      <c r="F14" s="9">
        <v>1</v>
      </c>
      <c r="G14" s="8"/>
      <c r="H14" s="2"/>
      <c r="I14" s="2"/>
      <c r="J14" s="6"/>
    </row>
    <row r="15" spans="1:10">
      <c r="A15" s="8" t="s">
        <v>40</v>
      </c>
      <c r="B15" s="8" t="s">
        <v>41</v>
      </c>
      <c r="C15" s="8" t="s">
        <v>42</v>
      </c>
      <c r="D15" s="7">
        <v>15854</v>
      </c>
      <c r="E15" s="8">
        <f>2021-1943</f>
        <v>78</v>
      </c>
      <c r="F15" s="9">
        <v>1</v>
      </c>
      <c r="G15" s="5"/>
      <c r="H15" s="2" t="s">
        <v>43</v>
      </c>
      <c r="I15" s="2" t="s">
        <v>44</v>
      </c>
      <c r="J15" s="6" t="s">
        <v>45</v>
      </c>
    </row>
    <row r="16" spans="1:10">
      <c r="A16" s="8" t="s">
        <v>46</v>
      </c>
      <c r="B16" s="8" t="s">
        <v>47</v>
      </c>
      <c r="C16" s="8" t="s">
        <v>48</v>
      </c>
      <c r="D16" s="7">
        <v>12962</v>
      </c>
      <c r="E16" s="8">
        <f>2021-1935</f>
        <v>86</v>
      </c>
      <c r="F16" s="9">
        <v>1</v>
      </c>
      <c r="G16" s="5"/>
      <c r="H16" s="2" t="s">
        <v>49</v>
      </c>
      <c r="I16" s="2" t="s">
        <v>50</v>
      </c>
      <c r="J16" s="6"/>
    </row>
    <row r="17" spans="1:10">
      <c r="A17" s="5" t="s">
        <v>51</v>
      </c>
      <c r="B17" s="5" t="s">
        <v>52</v>
      </c>
      <c r="C17" s="5" t="s">
        <v>53</v>
      </c>
      <c r="D17" s="3">
        <v>18496</v>
      </c>
      <c r="E17" s="5">
        <f>2021-1950</f>
        <v>71</v>
      </c>
      <c r="F17" s="9">
        <v>1</v>
      </c>
      <c r="G17" s="8"/>
      <c r="H17" s="2" t="s">
        <v>54</v>
      </c>
      <c r="I17" s="2"/>
      <c r="J17" s="6" t="s">
        <v>55</v>
      </c>
    </row>
    <row r="18" spans="1:10">
      <c r="A18" s="5" t="s">
        <v>56</v>
      </c>
      <c r="B18" s="5" t="s">
        <v>57</v>
      </c>
      <c r="C18" s="5" t="s">
        <v>58</v>
      </c>
      <c r="D18" s="3">
        <v>16594</v>
      </c>
      <c r="E18" s="5">
        <f>2021-1945</f>
        <v>76</v>
      </c>
      <c r="F18" s="9">
        <v>1</v>
      </c>
      <c r="G18" s="8"/>
      <c r="H18" s="2"/>
      <c r="I18" s="2" t="s">
        <v>59</v>
      </c>
      <c r="J18" s="6"/>
    </row>
    <row r="19" spans="1:10">
      <c r="A19" s="54" t="s">
        <v>60</v>
      </c>
      <c r="B19" s="54" t="s">
        <v>61</v>
      </c>
      <c r="C19" s="54" t="s">
        <v>62</v>
      </c>
      <c r="D19" s="3">
        <v>16234</v>
      </c>
      <c r="E19" s="5">
        <f>2021-1944</f>
        <v>77</v>
      </c>
      <c r="F19" s="59">
        <v>2</v>
      </c>
      <c r="G19" s="52"/>
      <c r="H19" s="54" t="s">
        <v>63</v>
      </c>
      <c r="I19" s="54"/>
      <c r="J19" s="54"/>
    </row>
    <row r="20" spans="1:10">
      <c r="A20" s="55"/>
      <c r="B20" s="55"/>
      <c r="C20" s="55"/>
      <c r="D20" s="3">
        <v>16447</v>
      </c>
      <c r="E20" s="5">
        <f>2021-1945</f>
        <v>76</v>
      </c>
      <c r="F20" s="60"/>
      <c r="G20" s="53"/>
      <c r="H20" s="55"/>
      <c r="I20" s="55"/>
      <c r="J20" s="55"/>
    </row>
    <row r="21" spans="1:10">
      <c r="A21" s="54" t="s">
        <v>64</v>
      </c>
      <c r="B21" s="5" t="s">
        <v>65</v>
      </c>
      <c r="C21" s="54" t="s">
        <v>67</v>
      </c>
      <c r="D21" s="3">
        <v>15133</v>
      </c>
      <c r="E21" s="5">
        <f>2021-1941</f>
        <v>80</v>
      </c>
      <c r="F21" s="59">
        <v>2</v>
      </c>
      <c r="G21" s="52"/>
      <c r="H21" s="54" t="s">
        <v>68</v>
      </c>
      <c r="I21" s="54" t="s">
        <v>69</v>
      </c>
      <c r="J21" s="54" t="s">
        <v>70</v>
      </c>
    </row>
    <row r="22" spans="1:10">
      <c r="A22" s="55"/>
      <c r="B22" s="8" t="s">
        <v>66</v>
      </c>
      <c r="C22" s="55"/>
      <c r="D22" s="7">
        <v>16279</v>
      </c>
      <c r="E22" s="8">
        <v>77</v>
      </c>
      <c r="F22" s="60"/>
      <c r="G22" s="53"/>
      <c r="H22" s="55"/>
      <c r="I22" s="55"/>
      <c r="J22" s="55"/>
    </row>
    <row r="23" spans="1:10">
      <c r="A23" s="5" t="s">
        <v>71</v>
      </c>
      <c r="B23" s="5" t="s">
        <v>72</v>
      </c>
      <c r="C23" s="30" t="s">
        <v>73</v>
      </c>
      <c r="D23" s="3">
        <v>12548</v>
      </c>
      <c r="E23" s="5">
        <f>2021-1934</f>
        <v>87</v>
      </c>
      <c r="F23" s="11">
        <v>1</v>
      </c>
      <c r="G23" s="10"/>
      <c r="H23" s="2"/>
      <c r="I23" s="2" t="s">
        <v>74</v>
      </c>
      <c r="J23" s="6" t="s">
        <v>75</v>
      </c>
    </row>
    <row r="24" spans="1:10">
      <c r="A24" s="5" t="s">
        <v>76</v>
      </c>
      <c r="B24" s="5" t="s">
        <v>77</v>
      </c>
      <c r="C24" s="30" t="s">
        <v>78</v>
      </c>
      <c r="D24" s="3">
        <v>18927</v>
      </c>
      <c r="E24" s="5">
        <f>2021-1951</f>
        <v>70</v>
      </c>
      <c r="F24" s="12">
        <v>1</v>
      </c>
      <c r="G24" s="13"/>
      <c r="H24" s="2" t="s">
        <v>79</v>
      </c>
      <c r="I24" s="2" t="s">
        <v>80</v>
      </c>
      <c r="J24" s="6"/>
    </row>
    <row r="25" spans="1:10">
      <c r="A25" s="5" t="s">
        <v>81</v>
      </c>
      <c r="B25" s="5" t="s">
        <v>25</v>
      </c>
      <c r="C25" s="30" t="s">
        <v>82</v>
      </c>
      <c r="D25" s="3">
        <v>17633</v>
      </c>
      <c r="E25" s="5">
        <f>2021-1948</f>
        <v>73</v>
      </c>
      <c r="F25" s="8"/>
      <c r="G25" s="15">
        <v>1</v>
      </c>
      <c r="H25" s="2" t="s">
        <v>83</v>
      </c>
      <c r="I25" s="2"/>
      <c r="J25" s="6" t="s">
        <v>84</v>
      </c>
    </row>
    <row r="26" spans="1:10">
      <c r="A26" s="5" t="s">
        <v>85</v>
      </c>
      <c r="B26" s="5" t="s">
        <v>86</v>
      </c>
      <c r="C26" s="30" t="s">
        <v>87</v>
      </c>
      <c r="D26" s="3">
        <v>15212</v>
      </c>
      <c r="E26" s="5">
        <f>2021-1941</f>
        <v>80</v>
      </c>
      <c r="F26" s="14">
        <v>1</v>
      </c>
      <c r="G26" s="16"/>
      <c r="H26" s="2" t="s">
        <v>88</v>
      </c>
      <c r="I26" s="2" t="s">
        <v>89</v>
      </c>
      <c r="J26" s="6"/>
    </row>
    <row r="27" spans="1:10">
      <c r="A27" s="5" t="s">
        <v>85</v>
      </c>
      <c r="B27" s="5"/>
      <c r="C27" s="30" t="s">
        <v>87</v>
      </c>
      <c r="D27" s="3">
        <v>17114</v>
      </c>
      <c r="E27" s="5">
        <f>2021-1946</f>
        <v>75</v>
      </c>
      <c r="F27" s="32">
        <v>1</v>
      </c>
      <c r="G27" s="31"/>
      <c r="H27" s="2" t="s">
        <v>88</v>
      </c>
      <c r="I27" s="2" t="s">
        <v>89</v>
      </c>
      <c r="J27" s="6"/>
    </row>
    <row r="28" spans="1:10">
      <c r="A28" s="5" t="s">
        <v>90</v>
      </c>
      <c r="B28" s="5" t="s">
        <v>91</v>
      </c>
      <c r="C28" s="30" t="s">
        <v>92</v>
      </c>
      <c r="D28" s="3">
        <v>17996</v>
      </c>
      <c r="E28" s="5">
        <f>2021-1949</f>
        <v>72</v>
      </c>
      <c r="F28" s="14">
        <v>1</v>
      </c>
      <c r="G28" s="16"/>
      <c r="H28" s="2"/>
      <c r="I28" s="2"/>
      <c r="J28" s="6"/>
    </row>
    <row r="29" spans="1:10">
      <c r="A29" s="54" t="s">
        <v>93</v>
      </c>
      <c r="B29" s="54" t="s">
        <v>86</v>
      </c>
      <c r="C29" s="54" t="s">
        <v>94</v>
      </c>
      <c r="D29" s="3">
        <v>16969</v>
      </c>
      <c r="E29" s="5">
        <f>2021-1946</f>
        <v>75</v>
      </c>
      <c r="F29" s="59">
        <v>2</v>
      </c>
      <c r="G29" s="52"/>
      <c r="H29" s="54"/>
      <c r="I29" s="54" t="s">
        <v>95</v>
      </c>
      <c r="J29" s="54" t="s">
        <v>96</v>
      </c>
    </row>
    <row r="30" spans="1:10">
      <c r="A30" s="55"/>
      <c r="B30" s="55"/>
      <c r="C30" s="55"/>
      <c r="D30" s="3">
        <v>19283</v>
      </c>
      <c r="E30" s="5">
        <f>2021-1952</f>
        <v>69</v>
      </c>
      <c r="F30" s="60"/>
      <c r="G30" s="53"/>
      <c r="H30" s="55"/>
      <c r="I30" s="55"/>
      <c r="J30" s="55"/>
    </row>
    <row r="31" spans="1:10">
      <c r="A31" s="8" t="s">
        <v>97</v>
      </c>
      <c r="B31" s="8" t="s">
        <v>98</v>
      </c>
      <c r="C31" s="21" t="s">
        <v>99</v>
      </c>
      <c r="D31" s="3"/>
      <c r="E31" s="5"/>
      <c r="F31" s="19"/>
      <c r="G31" s="18">
        <v>1</v>
      </c>
      <c r="H31" s="2"/>
      <c r="I31" s="2"/>
      <c r="J31" s="6"/>
    </row>
    <row r="32" spans="1:10">
      <c r="A32" s="54" t="s">
        <v>100</v>
      </c>
      <c r="B32" s="54" t="s">
        <v>101</v>
      </c>
      <c r="C32" s="54" t="s">
        <v>102</v>
      </c>
      <c r="D32" s="3">
        <v>18825</v>
      </c>
      <c r="E32" s="5">
        <f>2021-1951</f>
        <v>70</v>
      </c>
      <c r="F32" s="59">
        <v>2</v>
      </c>
      <c r="G32" s="52"/>
      <c r="H32" s="54" t="s">
        <v>103</v>
      </c>
      <c r="I32" s="54" t="s">
        <v>104</v>
      </c>
      <c r="J32" s="64"/>
    </row>
    <row r="33" spans="1:10">
      <c r="A33" s="55"/>
      <c r="B33" s="55"/>
      <c r="C33" s="55"/>
      <c r="D33" s="3">
        <v>15133</v>
      </c>
      <c r="E33" s="5">
        <f>2021-1941</f>
        <v>80</v>
      </c>
      <c r="F33" s="60"/>
      <c r="G33" s="53"/>
      <c r="H33" s="55"/>
      <c r="I33" s="55"/>
      <c r="J33" s="65"/>
    </row>
    <row r="34" spans="1:10">
      <c r="A34" s="5" t="s">
        <v>105</v>
      </c>
      <c r="B34" s="5" t="s">
        <v>106</v>
      </c>
      <c r="C34" s="21" t="s">
        <v>107</v>
      </c>
      <c r="D34" s="3">
        <v>18294</v>
      </c>
      <c r="E34" s="5">
        <f>2021-1950</f>
        <v>71</v>
      </c>
      <c r="F34" s="18">
        <v>1</v>
      </c>
      <c r="G34" s="19"/>
      <c r="H34" s="17" t="s">
        <v>108</v>
      </c>
      <c r="I34" s="17" t="s">
        <v>109</v>
      </c>
      <c r="J34" s="20" t="s">
        <v>110</v>
      </c>
    </row>
    <row r="35" spans="1:10">
      <c r="A35" s="5" t="s">
        <v>111</v>
      </c>
      <c r="B35" s="5" t="s">
        <v>112</v>
      </c>
      <c r="C35" s="21" t="s">
        <v>113</v>
      </c>
      <c r="D35" s="3">
        <v>19199</v>
      </c>
      <c r="E35" s="5">
        <f>2021-1952</f>
        <v>69</v>
      </c>
      <c r="F35" s="19"/>
      <c r="G35" s="18">
        <v>1</v>
      </c>
      <c r="H35" s="17"/>
      <c r="I35" s="17"/>
      <c r="J35" s="20"/>
    </row>
    <row r="36" spans="1:10">
      <c r="A36" s="54" t="s">
        <v>114</v>
      </c>
      <c r="B36" s="54" t="s">
        <v>115</v>
      </c>
      <c r="C36" s="54" t="s">
        <v>116</v>
      </c>
      <c r="D36" s="3">
        <v>15927</v>
      </c>
      <c r="E36" s="5">
        <f>2021-1943</f>
        <v>78</v>
      </c>
      <c r="F36" s="59">
        <v>2</v>
      </c>
      <c r="G36" s="52"/>
      <c r="H36" s="54" t="s">
        <v>117</v>
      </c>
      <c r="I36" s="54" t="s">
        <v>118</v>
      </c>
      <c r="J36" s="54"/>
    </row>
    <row r="37" spans="1:10">
      <c r="A37" s="55"/>
      <c r="B37" s="55"/>
      <c r="C37" s="55"/>
      <c r="D37" s="7">
        <v>17050</v>
      </c>
      <c r="E37" s="8">
        <f>2021-1946</f>
        <v>75</v>
      </c>
      <c r="F37" s="60"/>
      <c r="G37" s="53"/>
      <c r="H37" s="55"/>
      <c r="I37" s="55"/>
      <c r="J37" s="55"/>
    </row>
    <row r="38" spans="1:10" ht="15.75">
      <c r="A38" s="5" t="s">
        <v>119</v>
      </c>
      <c r="B38" s="5" t="s">
        <v>120</v>
      </c>
      <c r="C38" s="21" t="s">
        <v>121</v>
      </c>
      <c r="D38" s="3">
        <v>11149</v>
      </c>
      <c r="E38" s="5">
        <f>2021-1930</f>
        <v>91</v>
      </c>
      <c r="F38" s="23"/>
      <c r="G38" s="22">
        <v>1</v>
      </c>
      <c r="H38" s="56" t="s">
        <v>122</v>
      </c>
      <c r="I38" s="57"/>
      <c r="J38" s="58"/>
    </row>
    <row r="39" spans="1:10">
      <c r="A39" s="5" t="s">
        <v>28</v>
      </c>
      <c r="B39" s="5" t="s">
        <v>123</v>
      </c>
      <c r="C39" s="21" t="s">
        <v>124</v>
      </c>
      <c r="D39" s="3">
        <v>11677</v>
      </c>
      <c r="E39" s="5">
        <f>2021-1931</f>
        <v>90</v>
      </c>
      <c r="F39" s="23"/>
      <c r="G39" s="22">
        <v>1</v>
      </c>
      <c r="H39" s="25"/>
      <c r="I39" s="25" t="s">
        <v>125</v>
      </c>
      <c r="J39" s="24"/>
    </row>
    <row r="40" spans="1:10">
      <c r="A40" s="5" t="s">
        <v>126</v>
      </c>
      <c r="B40" s="5" t="s">
        <v>127</v>
      </c>
      <c r="C40" s="27" t="s">
        <v>128</v>
      </c>
      <c r="D40" s="3">
        <v>18484</v>
      </c>
      <c r="E40" s="5">
        <f>2021-1950</f>
        <v>71</v>
      </c>
      <c r="F40" s="26">
        <v>1</v>
      </c>
      <c r="G40" s="23"/>
      <c r="H40" s="28" t="s">
        <v>129</v>
      </c>
      <c r="I40" s="28" t="s">
        <v>130</v>
      </c>
      <c r="J40" s="29" t="s">
        <v>131</v>
      </c>
    </row>
    <row r="41" spans="1:10">
      <c r="A41" s="54" t="s">
        <v>132</v>
      </c>
      <c r="B41" s="54" t="s">
        <v>19</v>
      </c>
      <c r="C41" s="54" t="s">
        <v>133</v>
      </c>
      <c r="D41" s="3">
        <v>11825</v>
      </c>
      <c r="E41" s="5">
        <f>2021-1932</f>
        <v>89</v>
      </c>
      <c r="F41" s="59">
        <v>2</v>
      </c>
      <c r="G41" s="52"/>
      <c r="H41" s="54" t="s">
        <v>134</v>
      </c>
      <c r="I41" s="54" t="s">
        <v>135</v>
      </c>
      <c r="J41" s="54"/>
    </row>
    <row r="42" spans="1:10">
      <c r="A42" s="55"/>
      <c r="B42" s="55"/>
      <c r="C42" s="55"/>
      <c r="D42" s="3">
        <v>17415</v>
      </c>
      <c r="E42" s="5">
        <f>2021-1947</f>
        <v>74</v>
      </c>
      <c r="F42" s="60"/>
      <c r="G42" s="53"/>
      <c r="H42" s="55"/>
      <c r="I42" s="55"/>
      <c r="J42" s="55"/>
    </row>
    <row r="43" spans="1:10">
      <c r="A43" s="5" t="s">
        <v>136</v>
      </c>
      <c r="B43" s="5" t="s">
        <v>137</v>
      </c>
      <c r="C43" s="33" t="s">
        <v>138</v>
      </c>
      <c r="D43" s="3">
        <v>19325</v>
      </c>
      <c r="E43" s="5">
        <f>2021-1952</f>
        <v>69</v>
      </c>
      <c r="F43" s="34">
        <v>1</v>
      </c>
      <c r="G43" s="23"/>
      <c r="H43" s="35" t="s">
        <v>139</v>
      </c>
      <c r="I43" s="25"/>
      <c r="J43" s="36" t="s">
        <v>140</v>
      </c>
    </row>
    <row r="44" spans="1:10">
      <c r="A44" s="5" t="s">
        <v>136</v>
      </c>
      <c r="B44" s="5" t="s">
        <v>10</v>
      </c>
      <c r="C44" s="33" t="s">
        <v>141</v>
      </c>
      <c r="D44" s="3">
        <v>13264</v>
      </c>
      <c r="E44" s="5">
        <f>2021-1936</f>
        <v>85</v>
      </c>
      <c r="F44" s="34">
        <v>1</v>
      </c>
      <c r="G44" s="23"/>
      <c r="H44" s="35" t="s">
        <v>143</v>
      </c>
      <c r="I44" s="35" t="s">
        <v>142</v>
      </c>
      <c r="J44" s="24"/>
    </row>
    <row r="45" spans="1:10">
      <c r="A45" s="5" t="s">
        <v>144</v>
      </c>
      <c r="B45" s="5" t="s">
        <v>112</v>
      </c>
      <c r="C45" s="33" t="s">
        <v>145</v>
      </c>
      <c r="D45" s="3">
        <v>14758</v>
      </c>
      <c r="E45" s="5">
        <f>2021-1940</f>
        <v>81</v>
      </c>
      <c r="F45" s="34">
        <v>1</v>
      </c>
      <c r="G45" s="23"/>
      <c r="H45" s="25"/>
      <c r="I45" s="35" t="s">
        <v>146</v>
      </c>
      <c r="J45" s="24"/>
    </row>
    <row r="46" spans="1:10">
      <c r="A46" s="5" t="s">
        <v>151</v>
      </c>
      <c r="B46" s="5" t="s">
        <v>33</v>
      </c>
      <c r="C46" s="37" t="s">
        <v>152</v>
      </c>
      <c r="D46" s="3">
        <v>14575</v>
      </c>
      <c r="E46" s="5">
        <f>2021-1939</f>
        <v>82</v>
      </c>
      <c r="F46" s="38">
        <v>1</v>
      </c>
      <c r="G46" s="39"/>
      <c r="H46" s="40"/>
      <c r="I46" s="40" t="s">
        <v>153</v>
      </c>
      <c r="J46" s="41"/>
    </row>
    <row r="47" spans="1:10">
      <c r="A47" s="5" t="s">
        <v>151</v>
      </c>
      <c r="B47" s="5" t="s">
        <v>33</v>
      </c>
      <c r="C47" s="37" t="s">
        <v>152</v>
      </c>
      <c r="D47" s="3">
        <v>15329</v>
      </c>
      <c r="E47" s="5">
        <f>2021-1941</f>
        <v>80</v>
      </c>
      <c r="F47" s="38">
        <v>1</v>
      </c>
      <c r="G47" s="39"/>
      <c r="H47" s="40"/>
      <c r="I47" s="40" t="s">
        <v>153</v>
      </c>
      <c r="J47" s="41"/>
    </row>
    <row r="48" spans="1:10">
      <c r="A48" s="5" t="s">
        <v>154</v>
      </c>
      <c r="B48" s="5" t="s">
        <v>156</v>
      </c>
      <c r="C48" s="43" t="s">
        <v>157</v>
      </c>
      <c r="D48" s="3">
        <v>18125</v>
      </c>
      <c r="E48" s="5">
        <f>2021-1949</f>
        <v>72</v>
      </c>
      <c r="F48" s="42"/>
      <c r="G48" s="44">
        <v>1</v>
      </c>
      <c r="H48" s="45" t="s">
        <v>158</v>
      </c>
      <c r="I48" s="45" t="s">
        <v>159</v>
      </c>
      <c r="J48" s="46"/>
    </row>
    <row r="49" spans="1:10">
      <c r="A49" s="5" t="s">
        <v>154</v>
      </c>
      <c r="B49" s="5" t="s">
        <v>155</v>
      </c>
      <c r="C49" s="43" t="s">
        <v>157</v>
      </c>
      <c r="D49" s="3">
        <v>15754</v>
      </c>
      <c r="E49" s="5">
        <f>2021-1943</f>
        <v>78</v>
      </c>
      <c r="F49" s="42"/>
      <c r="G49" s="44">
        <v>1</v>
      </c>
      <c r="H49" s="45"/>
      <c r="I49" s="45"/>
      <c r="J49" s="46"/>
    </row>
    <row r="50" spans="1:10">
      <c r="A50" s="5" t="s">
        <v>147</v>
      </c>
      <c r="B50" s="5" t="s">
        <v>148</v>
      </c>
      <c r="C50" s="47" t="s">
        <v>149</v>
      </c>
      <c r="D50" s="3">
        <v>11719</v>
      </c>
      <c r="E50" s="5">
        <f>2021-1932</f>
        <v>89</v>
      </c>
      <c r="F50" s="49"/>
      <c r="G50" s="48">
        <v>1</v>
      </c>
      <c r="H50" s="50"/>
      <c r="I50" s="50" t="s">
        <v>150</v>
      </c>
      <c r="J50" s="51"/>
    </row>
    <row r="51" spans="1:10">
      <c r="A51" s="5" t="s">
        <v>160</v>
      </c>
      <c r="B51" s="5" t="s">
        <v>161</v>
      </c>
      <c r="C51" s="47" t="s">
        <v>162</v>
      </c>
      <c r="D51" s="3"/>
      <c r="E51" s="5">
        <v>69</v>
      </c>
      <c r="F51" s="49">
        <v>1</v>
      </c>
      <c r="G51" s="49"/>
      <c r="H51" s="50"/>
      <c r="I51" s="50"/>
      <c r="J51" s="51"/>
    </row>
    <row r="52" spans="1:10">
      <c r="A52" s="5" t="s">
        <v>163</v>
      </c>
      <c r="B52" s="5" t="s">
        <v>164</v>
      </c>
      <c r="C52" s="33"/>
      <c r="D52" s="3"/>
      <c r="E52" s="5"/>
      <c r="F52" s="23">
        <v>1</v>
      </c>
      <c r="G52" s="49"/>
      <c r="H52" s="25"/>
      <c r="I52" s="35"/>
      <c r="J52" s="24"/>
    </row>
    <row r="54" spans="1:10">
      <c r="F54" s="1">
        <f>SUM(F5:F52)</f>
        <v>37</v>
      </c>
      <c r="G54" s="1">
        <f>SUM(G5:G52)</f>
        <v>11</v>
      </c>
      <c r="H54">
        <f>SUM(F54:G54)</f>
        <v>48</v>
      </c>
    </row>
  </sheetData>
  <mergeCells count="64">
    <mergeCell ref="C29:C30"/>
    <mergeCell ref="F29:F30"/>
    <mergeCell ref="G29:G30"/>
    <mergeCell ref="G10:G11"/>
    <mergeCell ref="F10:F11"/>
    <mergeCell ref="F19:F20"/>
    <mergeCell ref="G19:G20"/>
    <mergeCell ref="F21:F22"/>
    <mergeCell ref="C21:C22"/>
    <mergeCell ref="C10:C11"/>
    <mergeCell ref="C19:C20"/>
    <mergeCell ref="F32:F33"/>
    <mergeCell ref="G32:G33"/>
    <mergeCell ref="H29:H30"/>
    <mergeCell ref="I29:I30"/>
    <mergeCell ref="H32:H33"/>
    <mergeCell ref="I32:I33"/>
    <mergeCell ref="H8:H9"/>
    <mergeCell ref="I8:I9"/>
    <mergeCell ref="J8:J9"/>
    <mergeCell ref="H10:H11"/>
    <mergeCell ref="I10:I11"/>
    <mergeCell ref="J10:J11"/>
    <mergeCell ref="J32:J33"/>
    <mergeCell ref="A32:A33"/>
    <mergeCell ref="B32:B33"/>
    <mergeCell ref="A19:A20"/>
    <mergeCell ref="B19:B20"/>
    <mergeCell ref="A21:A22"/>
    <mergeCell ref="A29:A30"/>
    <mergeCell ref="B29:B30"/>
    <mergeCell ref="H21:H22"/>
    <mergeCell ref="I21:I22"/>
    <mergeCell ref="J21:J22"/>
    <mergeCell ref="J29:J30"/>
    <mergeCell ref="H19:H20"/>
    <mergeCell ref="I19:I20"/>
    <mergeCell ref="J19:J20"/>
    <mergeCell ref="C32:C33"/>
    <mergeCell ref="A8:A9"/>
    <mergeCell ref="B8:B9"/>
    <mergeCell ref="A10:A11"/>
    <mergeCell ref="B10:B11"/>
    <mergeCell ref="G21:G22"/>
    <mergeCell ref="G8:G9"/>
    <mergeCell ref="C8:C9"/>
    <mergeCell ref="F8:F9"/>
    <mergeCell ref="H36:H37"/>
    <mergeCell ref="I36:I37"/>
    <mergeCell ref="J36:J37"/>
    <mergeCell ref="H41:H42"/>
    <mergeCell ref="I41:I42"/>
    <mergeCell ref="J41:J42"/>
    <mergeCell ref="A36:A37"/>
    <mergeCell ref="B36:B37"/>
    <mergeCell ref="C36:C37"/>
    <mergeCell ref="F36:F37"/>
    <mergeCell ref="G36:G37"/>
    <mergeCell ref="G41:G42"/>
    <mergeCell ref="A41:A42"/>
    <mergeCell ref="B41:B42"/>
    <mergeCell ref="C41:C42"/>
    <mergeCell ref="H38:J38"/>
    <mergeCell ref="F41:F42"/>
  </mergeCells>
  <hyperlinks>
    <hyperlink ref="J7" r:id="rId1"/>
    <hyperlink ref="J8" r:id="rId2"/>
    <hyperlink ref="J13" r:id="rId3"/>
    <hyperlink ref="J15" r:id="rId4"/>
    <hyperlink ref="J17" r:id="rId5"/>
    <hyperlink ref="J21" r:id="rId6"/>
    <hyperlink ref="J23" r:id="rId7"/>
    <hyperlink ref="J25" r:id="rId8"/>
    <hyperlink ref="J29" r:id="rId9"/>
    <hyperlink ref="J34" r:id="rId10"/>
    <hyperlink ref="H38" r:id="rId11"/>
    <hyperlink ref="J40" r:id="rId12"/>
    <hyperlink ref="J43" r:id="rId13"/>
  </hyperlinks>
  <pageMargins left="0.7" right="0.7" top="0.75" bottom="0.75" header="0.3" footer="0.3"/>
  <pageSetup paperSize="9" orientation="portrait" r:id="rId14"/>
  <ignoredErrors>
    <ignoredError sqref="E10 E19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</dc:creator>
  <cp:lastModifiedBy>Utilisateur</cp:lastModifiedBy>
  <dcterms:created xsi:type="dcterms:W3CDTF">2021-12-17T09:29:47Z</dcterms:created>
  <dcterms:modified xsi:type="dcterms:W3CDTF">2022-01-03T15:39:46Z</dcterms:modified>
</cp:coreProperties>
</file>