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2915" windowHeight="1182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71" i="1"/>
  <c r="G73" s="1"/>
  <c r="G67"/>
  <c r="G113"/>
  <c r="G268"/>
  <c r="G256"/>
  <c r="G234"/>
  <c r="G236" s="1"/>
  <c r="G220"/>
  <c r="G211"/>
  <c r="G188"/>
  <c r="G182"/>
  <c r="G169"/>
  <c r="G161"/>
  <c r="G143"/>
  <c r="G131"/>
  <c r="G109"/>
  <c r="G96"/>
  <c r="G86"/>
  <c r="G57"/>
  <c r="G48"/>
  <c r="G34"/>
  <c r="G24"/>
  <c r="G115" l="1"/>
  <c r="G190"/>
  <c r="G59"/>
  <c r="G270"/>
  <c r="G98"/>
  <c r="G145"/>
  <c r="G170"/>
  <c r="G36"/>
  <c r="G222"/>
  <c r="G275" l="1"/>
</calcChain>
</file>

<file path=xl/sharedStrings.xml><?xml version="1.0" encoding="utf-8"?>
<sst xmlns="http://schemas.openxmlformats.org/spreadsheetml/2006/main" count="145" uniqueCount="71">
  <si>
    <t>Lot 01: GARRAUD</t>
  </si>
  <si>
    <t>Phase 1 "Mairie"</t>
  </si>
  <si>
    <t>Prix global devis avec Remise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</si>
  <si>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Poste 1.8.1.2 Revêtement en bicouche à ajouter 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</si>
  <si>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1.8.1.2 Revêtement en béton désactivé à déduire</t>
    </r>
  </si>
  <si>
    <t>A déduire,à ajouter ou à supprimer: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</si>
  <si>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Poste 1.12.2.1 </t>
    </r>
    <r>
      <rPr>
        <sz val="11"/>
        <color theme="1"/>
        <rFont val="Calibri"/>
        <family val="2"/>
      </rPr>
      <t>Ø125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</si>
  <si>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Poste 1.6 Démolition et Dépose à supprimer 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</si>
  <si>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Poste 1.8.4 Raccord d'enrobé à supprimer 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</si>
  <si>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1.8.2 Enrobé à supprimer</t>
    </r>
  </si>
  <si>
    <t>Total Phase 1 Mairie:</t>
  </si>
  <si>
    <t>Phase 2  "Salle Polyvalente"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</si>
  <si>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1.7.1.2 Revêtement en béton désactivé à déduire</t>
    </r>
  </si>
  <si>
    <t>Lot 01 GARRAUD prix global:</t>
  </si>
  <si>
    <t>Lot 02: CHARRIER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</si>
  <si>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1.5.1 Traitement d'imperméabilité I4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</si>
  <si>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12.2 Sols extérieurssur terre plein non isolé à supprimer</t>
    </r>
  </si>
  <si>
    <t>Lot 02 CHARRIER prix global:</t>
  </si>
  <si>
    <t>Lot 04: DME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</si>
  <si>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4.12 Lanterneau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</si>
  <si>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7 et 8 0,50m² à ajouter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</si>
  <si>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4.6 Démolition et Dépose à supprimer</t>
    </r>
  </si>
  <si>
    <t>→ Changer quantités bac en tôle car plus d'éclairage zénithal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</si>
  <si>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4.11 Eclairage zenithal à supprimer</t>
    </r>
  </si>
  <si>
    <t>Total Phase 2 Salle Polyvalente:</t>
  </si>
  <si>
    <t>Lot 04 DME prix global:</t>
  </si>
  <si>
    <t xml:space="preserve">Lot 05: BERTON 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</si>
  <si>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5.9.1 Volets Roulants système Lakal Vario à supprimer</t>
    </r>
  </si>
  <si>
    <t>Lot 06: NEBOUT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</si>
  <si>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6.6.2.2 Porte à 1 vantail CF 1/2h kitchenette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</si>
  <si>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6.9.1 banc sous abris bus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</si>
  <si>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6.10.1 Retombée plafond circulaire STAFF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</si>
  <si>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6.12.1 Panneaux d'affichage extérieur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</si>
  <si>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6.13.1 Patères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</si>
  <si>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6.5.1 Démolition Dépose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</si>
  <si>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6.6.2.1 Blocs portes à 1 vantail CF 1/2h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</si>
  <si>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6.7 Meubles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</si>
  <si>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6.8 Rideau de scène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</si>
  <si>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6.9 Panneaux TRIPLY à supprimer</t>
    </r>
  </si>
  <si>
    <t>Lot 06 NEBOUT prix global:</t>
  </si>
  <si>
    <t xml:space="preserve">Lot 07: RENAUPLATRE 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</si>
  <si>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7.10.2 Habillage retombée tremie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</si>
  <si>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7.11.1 Faux-plafonds métallique LUXALON 150F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</si>
  <si>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7.12.2 Isolation trémie de lanterneau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</si>
  <si>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7.6 Cloison de distribution à supprimer</t>
    </r>
  </si>
  <si>
    <t>Lot 07 RENAUPLATRE prix global:</t>
  </si>
  <si>
    <t xml:space="preserve">Lot 08: CHARRIER 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</si>
  <si>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Suppression du lot 8 carrelage</t>
    </r>
  </si>
  <si>
    <t>Lot 08 CHARRIER prix global:</t>
  </si>
  <si>
    <t>Lot 09: PLATCARRPEINT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</si>
  <si>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9.7.1 et 9.7.2 Ponçage et lasure de l'escalier int existant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</si>
  <si>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9.8 Décollage de revêtements muraux et lessivage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</si>
  <si>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9.9.2 Peinture sur plafonds platre existants à supprimer</t>
    </r>
  </si>
  <si>
    <t xml:space="preserve">→Suppression du Lot 9 Peinture </t>
  </si>
  <si>
    <t>Lot 09 PLATCARRPEINT prix global:</t>
  </si>
  <si>
    <r>
      <rPr>
        <sz val="11"/>
        <rFont val="Calibri"/>
        <family val="2"/>
      </rPr>
      <t>→</t>
    </r>
    <r>
      <rPr>
        <sz val="11"/>
        <rFont val="Calibri"/>
        <family val="2"/>
        <scheme val="minor"/>
      </rPr>
      <t>Poste 9.10 Qunatité: 29,82m² de peinture sur parois</t>
    </r>
  </si>
  <si>
    <t>Lot 10: PEROT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</si>
  <si>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Chauffage à supprimer</t>
    </r>
  </si>
  <si>
    <t>Lot 10 PEROT prix global:</t>
  </si>
  <si>
    <t>Lot 10: BALNCHARD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</si>
  <si>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10.5.7.1 Alimentation du moteur rideau de scène à supprimer</t>
    </r>
  </si>
  <si>
    <t>Lot 11: BALNCHARD</t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</si>
  <si>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11.5.6.5.6 Alimentation cassette clim Salle de Conseil à supprimer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</si>
  <si>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Poste 11.5.6.6.5 Alimentation cassette clim Kitchnette à supprimer</t>
    </r>
  </si>
  <si>
    <t>Lot 10 et 11 BLANCHARD prix global:</t>
  </si>
  <si>
    <t>DETAIL DES DEVIS MODIFIES</t>
  </si>
  <si>
    <t>Lot 05 BERTON prix global:</t>
  </si>
  <si>
    <t>Montant projet "Extension de la Mairie et de la Salle Polyvalente":</t>
  </si>
  <si>
    <t>Lot 03: TROISEL</t>
  </si>
  <si>
    <t>Lot 03 TROISEL prix global:</t>
  </si>
  <si>
    <t>Prix global devis sans Remise</t>
  </si>
</sst>
</file>

<file path=xl/styles.xml><?xml version="1.0" encoding="utf-8"?>
<styleSheet xmlns="http://schemas.openxmlformats.org/spreadsheetml/2006/main">
  <numFmts count="1">
    <numFmt numFmtId="164" formatCode="General\ &quot;€ HT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164" fontId="0" fillId="0" borderId="0" xfId="0" applyNumberFormat="1"/>
    <xf numFmtId="0" fontId="4" fillId="0" borderId="0" xfId="0" applyFont="1"/>
    <xf numFmtId="164" fontId="7" fillId="0" borderId="0" xfId="0" applyNumberFormat="1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0" fillId="0" borderId="0" xfId="0" applyBorder="1"/>
    <xf numFmtId="0" fontId="4" fillId="0" borderId="0" xfId="0" applyFont="1" applyBorder="1"/>
    <xf numFmtId="164" fontId="10" fillId="0" borderId="0" xfId="0" applyNumberFormat="1" applyFont="1" applyBorder="1"/>
    <xf numFmtId="0" fontId="0" fillId="0" borderId="0" xfId="0" applyAlignment="1">
      <alignment vertical="top"/>
    </xf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4" fontId="4" fillId="0" borderId="0" xfId="0" applyNumberFormat="1" applyFont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0" fontId="0" fillId="0" borderId="7" xfId="0" applyFill="1" applyBorder="1"/>
    <xf numFmtId="0" fontId="0" fillId="0" borderId="0" xfId="0" applyFill="1" applyBorder="1"/>
    <xf numFmtId="164" fontId="0" fillId="0" borderId="8" xfId="0" applyNumberFormat="1" applyFill="1" applyBorder="1"/>
    <xf numFmtId="0" fontId="1" fillId="0" borderId="1" xfId="0" applyFont="1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Alignment="1">
      <alignment vertical="top"/>
    </xf>
    <xf numFmtId="0" fontId="0" fillId="0" borderId="11" xfId="0" applyBorder="1"/>
    <xf numFmtId="0" fontId="0" fillId="0" borderId="3" xfId="0" applyBorder="1"/>
    <xf numFmtId="0" fontId="0" fillId="0" borderId="8" xfId="0" applyBorder="1"/>
    <xf numFmtId="0" fontId="2" fillId="0" borderId="4" xfId="0" applyFont="1" applyFill="1" applyBorder="1"/>
    <xf numFmtId="0" fontId="2" fillId="0" borderId="5" xfId="0" applyFont="1" applyFill="1" applyBorder="1"/>
    <xf numFmtId="164" fontId="2" fillId="0" borderId="6" xfId="0" applyNumberFormat="1" applyFont="1" applyFill="1" applyBorder="1"/>
    <xf numFmtId="0" fontId="1" fillId="0" borderId="9" xfId="0" applyFont="1" applyBorder="1"/>
    <xf numFmtId="0" fontId="0" fillId="0" borderId="12" xfId="0" applyBorder="1"/>
    <xf numFmtId="0" fontId="12" fillId="0" borderId="0" xfId="0" applyFont="1" applyAlignment="1">
      <alignment horizontal="right" vertical="center" wrapText="1"/>
    </xf>
    <xf numFmtId="164" fontId="13" fillId="0" borderId="0" xfId="0" applyNumberFormat="1" applyFont="1"/>
    <xf numFmtId="0" fontId="11" fillId="0" borderId="0" xfId="0" applyFont="1" applyAlignment="1">
      <alignment vertical="center" wrapText="1"/>
    </xf>
    <xf numFmtId="0" fontId="0" fillId="0" borderId="15" xfId="0" applyBorder="1"/>
    <xf numFmtId="164" fontId="11" fillId="0" borderId="18" xfId="0" applyNumberFormat="1" applyFont="1" applyBorder="1" applyAlignment="1">
      <alignment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11" fillId="0" borderId="13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641692</xdr:colOff>
      <xdr:row>8</xdr:row>
      <xdr:rowOff>161925</xdr:rowOff>
    </xdr:to>
    <xdr:pic>
      <xdr:nvPicPr>
        <xdr:cNvPr id="3" name="Image 2" descr="Carte agence blan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2803867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6"/>
  <sheetViews>
    <sheetView tabSelected="1" view="pageLayout" topLeftCell="A291" zoomScaleNormal="100" workbookViewId="0">
      <selection activeCell="A245" sqref="A245:XFD245"/>
    </sheetView>
  </sheetViews>
  <sheetFormatPr baseColWidth="10" defaultRowHeight="15"/>
  <cols>
    <col min="1" max="1" width="9.5703125" customWidth="1"/>
    <col min="2" max="2" width="9.140625" customWidth="1"/>
    <col min="4" max="4" width="11.42578125" customWidth="1"/>
    <col min="5" max="5" width="11.42578125" style="1"/>
    <col min="6" max="6" width="13.85546875" customWidth="1"/>
    <col min="7" max="7" width="16.7109375" customWidth="1"/>
  </cols>
  <sheetData>
    <row r="1" spans="1:7" s="1" customFormat="1"/>
    <row r="2" spans="1:7" s="1" customFormat="1"/>
    <row r="3" spans="1:7" s="1" customFormat="1"/>
    <row r="4" spans="1:7" s="1" customFormat="1" ht="18.75">
      <c r="E4" s="59" t="s">
        <v>65</v>
      </c>
      <c r="F4" s="59"/>
      <c r="G4" s="59"/>
    </row>
    <row r="5" spans="1:7" s="1" customFormat="1"/>
    <row r="6" spans="1:7" s="1" customFormat="1"/>
    <row r="7" spans="1:7" s="1" customFormat="1"/>
    <row r="11" spans="1:7">
      <c r="A11" s="60" t="s">
        <v>0</v>
      </c>
      <c r="B11" s="60"/>
    </row>
    <row r="13" spans="1:7">
      <c r="B13" t="s">
        <v>1</v>
      </c>
    </row>
    <row r="15" spans="1:7" ht="15.75">
      <c r="A15" s="12"/>
      <c r="B15" s="13" t="s">
        <v>2</v>
      </c>
      <c r="C15" s="13"/>
      <c r="D15" s="13"/>
      <c r="E15" s="13"/>
      <c r="F15" s="13"/>
      <c r="G15" s="14">
        <v>30323</v>
      </c>
    </row>
    <row r="16" spans="1:7" ht="21" customHeight="1">
      <c r="A16" s="54" t="s">
        <v>5</v>
      </c>
      <c r="B16" s="54"/>
      <c r="C16" s="54"/>
      <c r="D16" s="54"/>
      <c r="E16" s="12"/>
      <c r="F16" s="12"/>
      <c r="G16" s="12"/>
    </row>
    <row r="17" spans="1:7">
      <c r="A17" s="12"/>
      <c r="B17" s="16" t="s">
        <v>4</v>
      </c>
      <c r="C17" s="17"/>
      <c r="D17" s="17"/>
      <c r="E17" s="17"/>
      <c r="F17" s="17"/>
      <c r="G17" s="18">
        <v>-4515</v>
      </c>
    </row>
    <row r="18" spans="1:7">
      <c r="A18" s="12"/>
      <c r="B18" s="22" t="s">
        <v>3</v>
      </c>
      <c r="C18" s="12"/>
      <c r="D18" s="12"/>
      <c r="E18" s="12"/>
      <c r="F18" s="12"/>
      <c r="G18" s="23">
        <v>481.6</v>
      </c>
    </row>
    <row r="19" spans="1:7">
      <c r="A19" s="12"/>
      <c r="B19" s="22" t="s">
        <v>6</v>
      </c>
      <c r="C19" s="12"/>
      <c r="D19" s="12"/>
      <c r="E19" s="12"/>
      <c r="F19" s="12"/>
      <c r="G19" s="23">
        <v>-823.5</v>
      </c>
    </row>
    <row r="20" spans="1:7">
      <c r="A20" s="12"/>
      <c r="B20" s="22" t="s">
        <v>7</v>
      </c>
      <c r="C20" s="12"/>
      <c r="D20" s="12"/>
      <c r="E20" s="12"/>
      <c r="F20" s="12"/>
      <c r="G20" s="23">
        <v>-1500</v>
      </c>
    </row>
    <row r="21" spans="1:7">
      <c r="A21" s="12"/>
      <c r="B21" s="22" t="s">
        <v>8</v>
      </c>
      <c r="C21" s="12"/>
      <c r="D21" s="12"/>
      <c r="E21" s="12"/>
      <c r="F21" s="12"/>
      <c r="G21" s="23">
        <v>-549</v>
      </c>
    </row>
    <row r="22" spans="1:7">
      <c r="A22" s="12"/>
      <c r="B22" s="19" t="s">
        <v>9</v>
      </c>
      <c r="C22" s="20"/>
      <c r="D22" s="20"/>
      <c r="E22" s="20"/>
      <c r="F22" s="20"/>
      <c r="G22" s="21">
        <v>-6751.8</v>
      </c>
    </row>
    <row r="24" spans="1:7">
      <c r="D24" s="5" t="s">
        <v>10</v>
      </c>
      <c r="G24" s="4">
        <f>SUM(G15:G23)</f>
        <v>16665</v>
      </c>
    </row>
    <row r="27" spans="1:7">
      <c r="B27" t="s">
        <v>11</v>
      </c>
    </row>
    <row r="29" spans="1:7" ht="15.75">
      <c r="B29" s="3" t="s">
        <v>2</v>
      </c>
      <c r="C29" s="3"/>
      <c r="D29" s="3"/>
      <c r="E29" s="3"/>
      <c r="F29" s="3"/>
      <c r="G29" s="24">
        <v>16342.23</v>
      </c>
    </row>
    <row r="30" spans="1:7" ht="19.5" customHeight="1">
      <c r="A30" s="15" t="s">
        <v>5</v>
      </c>
    </row>
    <row r="31" spans="1:7">
      <c r="B31" s="16" t="s">
        <v>12</v>
      </c>
      <c r="C31" s="17"/>
      <c r="D31" s="17"/>
      <c r="E31" s="17"/>
      <c r="F31" s="17"/>
      <c r="G31" s="18">
        <v>-6082.5</v>
      </c>
    </row>
    <row r="32" spans="1:7">
      <c r="B32" s="19" t="s">
        <v>3</v>
      </c>
      <c r="C32" s="20"/>
      <c r="D32" s="20"/>
      <c r="E32" s="20"/>
      <c r="F32" s="20"/>
      <c r="G32" s="21">
        <v>648</v>
      </c>
    </row>
    <row r="33" spans="1:7">
      <c r="G33" s="2"/>
    </row>
    <row r="34" spans="1:7">
      <c r="D34" s="5" t="s">
        <v>24</v>
      </c>
      <c r="G34" s="4">
        <f>SUM(G29:G33)</f>
        <v>10908</v>
      </c>
    </row>
    <row r="35" spans="1:7">
      <c r="G35" s="2"/>
    </row>
    <row r="36" spans="1:7">
      <c r="D36" s="10" t="s">
        <v>13</v>
      </c>
      <c r="E36" s="10"/>
      <c r="F36" s="10"/>
      <c r="G36" s="11">
        <f>G34+G24</f>
        <v>27574</v>
      </c>
    </row>
    <row r="37" spans="1:7">
      <c r="G37" s="2"/>
    </row>
    <row r="38" spans="1:7">
      <c r="G38" s="2"/>
    </row>
    <row r="39" spans="1:7">
      <c r="G39" s="2"/>
    </row>
    <row r="40" spans="1:7">
      <c r="A40" s="8" t="s">
        <v>14</v>
      </c>
    </row>
    <row r="42" spans="1:7">
      <c r="B42" s="1" t="s">
        <v>1</v>
      </c>
    </row>
    <row r="44" spans="1:7" ht="15.75">
      <c r="B44" s="3" t="s">
        <v>2</v>
      </c>
      <c r="C44" s="3"/>
      <c r="D44" s="3"/>
      <c r="E44" s="3"/>
      <c r="F44" s="3"/>
      <c r="G44" s="24">
        <v>52198.37</v>
      </c>
    </row>
    <row r="45" spans="1:7" ht="20.25" customHeight="1">
      <c r="A45" s="15" t="s">
        <v>5</v>
      </c>
      <c r="G45" s="2"/>
    </row>
    <row r="46" spans="1:7">
      <c r="B46" s="25" t="s">
        <v>15</v>
      </c>
      <c r="C46" s="26"/>
      <c r="D46" s="26"/>
      <c r="E46" s="26"/>
      <c r="F46" s="26"/>
      <c r="G46" s="27">
        <v>-12364.26</v>
      </c>
    </row>
    <row r="47" spans="1:7">
      <c r="G47" s="2"/>
    </row>
    <row r="48" spans="1:7">
      <c r="D48" s="5" t="s">
        <v>10</v>
      </c>
      <c r="E48" s="5"/>
      <c r="F48" s="5"/>
      <c r="G48" s="4">
        <f>SUM(G44:G47)</f>
        <v>39834.11</v>
      </c>
    </row>
    <row r="49" spans="1:7">
      <c r="G49" s="2"/>
    </row>
    <row r="50" spans="1:7">
      <c r="G50" s="2"/>
    </row>
    <row r="51" spans="1:7">
      <c r="B51" s="1" t="s">
        <v>11</v>
      </c>
      <c r="G51" s="2"/>
    </row>
    <row r="52" spans="1:7">
      <c r="G52" s="2"/>
    </row>
    <row r="53" spans="1:7" ht="15.75">
      <c r="B53" s="3" t="s">
        <v>2</v>
      </c>
      <c r="G53" s="24">
        <v>24655.85</v>
      </c>
    </row>
    <row r="54" spans="1:7" ht="20.25" customHeight="1">
      <c r="A54" s="15" t="s">
        <v>5</v>
      </c>
      <c r="G54" s="2"/>
    </row>
    <row r="55" spans="1:7">
      <c r="B55" s="25" t="s">
        <v>16</v>
      </c>
      <c r="C55" s="26"/>
      <c r="D55" s="26"/>
      <c r="E55" s="26"/>
      <c r="F55" s="26"/>
      <c r="G55" s="27">
        <v>-3350.85</v>
      </c>
    </row>
    <row r="56" spans="1:7">
      <c r="G56" s="2"/>
    </row>
    <row r="57" spans="1:7">
      <c r="D57" s="5" t="s">
        <v>24</v>
      </c>
      <c r="E57" s="5"/>
      <c r="F57" s="5"/>
      <c r="G57" s="4">
        <f>SUM(G53:G56)</f>
        <v>21305</v>
      </c>
    </row>
    <row r="58" spans="1:7">
      <c r="G58" s="2"/>
    </row>
    <row r="59" spans="1:7">
      <c r="D59" s="10" t="s">
        <v>17</v>
      </c>
      <c r="E59" s="10"/>
      <c r="F59" s="10"/>
      <c r="G59" s="11">
        <f>G57+G48</f>
        <v>61139.11</v>
      </c>
    </row>
    <row r="60" spans="1:7" s="1" customFormat="1">
      <c r="D60" s="10"/>
      <c r="E60" s="10"/>
      <c r="F60" s="10"/>
      <c r="G60" s="11"/>
    </row>
    <row r="61" spans="1:7" s="1" customFormat="1">
      <c r="D61" s="10"/>
      <c r="E61" s="10"/>
      <c r="F61" s="10"/>
      <c r="G61" s="11"/>
    </row>
    <row r="62" spans="1:7" s="1" customFormat="1">
      <c r="A62" s="8" t="s">
        <v>68</v>
      </c>
      <c r="D62" s="10"/>
      <c r="E62" s="10"/>
      <c r="F62" s="10"/>
      <c r="G62" s="11"/>
    </row>
    <row r="63" spans="1:7" s="1" customFormat="1" ht="15.75" customHeight="1">
      <c r="D63" s="10"/>
      <c r="E63" s="10"/>
      <c r="F63" s="10"/>
      <c r="G63" s="11"/>
    </row>
    <row r="64" spans="1:7" s="1" customFormat="1" ht="15.75" customHeight="1">
      <c r="B64" s="1" t="s">
        <v>1</v>
      </c>
      <c r="D64" s="10"/>
      <c r="E64" s="10"/>
      <c r="F64" s="10"/>
      <c r="G64" s="11"/>
    </row>
    <row r="65" spans="1:7" s="1" customFormat="1" ht="4.5" customHeight="1">
      <c r="D65" s="10"/>
      <c r="E65" s="10"/>
      <c r="F65" s="10"/>
      <c r="G65" s="11"/>
    </row>
    <row r="66" spans="1:7" s="1" customFormat="1" ht="15.75" customHeight="1">
      <c r="B66" s="3" t="s">
        <v>70</v>
      </c>
      <c r="D66" s="10"/>
      <c r="E66" s="10"/>
      <c r="F66" s="10"/>
      <c r="G66" s="24">
        <v>38818</v>
      </c>
    </row>
    <row r="67" spans="1:7" s="1" customFormat="1">
      <c r="D67" s="5" t="s">
        <v>10</v>
      </c>
      <c r="E67" s="5"/>
      <c r="G67" s="4">
        <f>SUM(G66)</f>
        <v>38818</v>
      </c>
    </row>
    <row r="68" spans="1:7" s="1" customFormat="1">
      <c r="B68" s="1" t="s">
        <v>11</v>
      </c>
      <c r="D68" s="10"/>
      <c r="E68" s="10"/>
      <c r="F68" s="10"/>
      <c r="G68" s="11"/>
    </row>
    <row r="69" spans="1:7" s="1" customFormat="1" ht="4.5" customHeight="1">
      <c r="D69" s="10"/>
      <c r="E69" s="10"/>
      <c r="F69" s="10"/>
      <c r="G69" s="11"/>
    </row>
    <row r="70" spans="1:7" ht="15.75">
      <c r="B70" s="3" t="s">
        <v>70</v>
      </c>
      <c r="C70" s="1"/>
      <c r="D70" s="10"/>
      <c r="E70" s="10"/>
      <c r="F70" s="10"/>
      <c r="G70" s="24">
        <v>29780</v>
      </c>
    </row>
    <row r="71" spans="1:7" s="1" customFormat="1" ht="15.75">
      <c r="B71" s="3"/>
      <c r="D71" s="5" t="s">
        <v>24</v>
      </c>
      <c r="E71" s="5"/>
      <c r="F71" s="5"/>
      <c r="G71" s="4">
        <f>SUM(G70)</f>
        <v>29780</v>
      </c>
    </row>
    <row r="72" spans="1:7" s="1" customFormat="1" ht="15.75">
      <c r="B72" s="3"/>
      <c r="D72" s="10"/>
      <c r="E72" s="10"/>
      <c r="F72" s="10"/>
      <c r="G72" s="24"/>
    </row>
    <row r="73" spans="1:7" s="1" customFormat="1" ht="15.75">
      <c r="B73" s="3"/>
      <c r="D73" s="10" t="s">
        <v>69</v>
      </c>
      <c r="E73" s="10"/>
      <c r="F73" s="10"/>
      <c r="G73" s="11">
        <f>G71+G67</f>
        <v>68598</v>
      </c>
    </row>
    <row r="74" spans="1:7" s="1" customFormat="1" ht="15.75">
      <c r="B74" s="3"/>
      <c r="D74" s="10"/>
      <c r="E74" s="10"/>
      <c r="F74" s="10"/>
      <c r="G74" s="11"/>
    </row>
    <row r="75" spans="1:7" s="1" customFormat="1" ht="15.75">
      <c r="B75" s="3"/>
      <c r="D75" s="10"/>
      <c r="E75" s="10"/>
      <c r="F75" s="10"/>
      <c r="G75" s="11"/>
    </row>
    <row r="76" spans="1:7">
      <c r="A76" s="8" t="s">
        <v>18</v>
      </c>
      <c r="G76" s="2"/>
    </row>
    <row r="77" spans="1:7">
      <c r="G77" s="2"/>
    </row>
    <row r="78" spans="1:7">
      <c r="B78" s="1" t="s">
        <v>1</v>
      </c>
      <c r="G78" s="2"/>
    </row>
    <row r="79" spans="1:7" s="1" customFormat="1" ht="15.75">
      <c r="B79" s="3"/>
      <c r="D79" s="10"/>
      <c r="E79" s="10"/>
      <c r="F79" s="10"/>
      <c r="G79" s="11"/>
    </row>
    <row r="80" spans="1:7" ht="15.75">
      <c r="B80" s="3" t="s">
        <v>70</v>
      </c>
      <c r="C80" s="3"/>
      <c r="D80" s="3"/>
      <c r="E80" s="3"/>
      <c r="F80" s="3"/>
      <c r="G80" s="24">
        <v>20759</v>
      </c>
    </row>
    <row r="81" spans="1:7" ht="19.5" customHeight="1">
      <c r="A81" s="15" t="s">
        <v>5</v>
      </c>
      <c r="G81" s="2"/>
    </row>
    <row r="82" spans="1:7">
      <c r="B82" s="16" t="s">
        <v>19</v>
      </c>
      <c r="C82" s="17"/>
      <c r="D82" s="17"/>
      <c r="E82" s="17"/>
      <c r="F82" s="17"/>
      <c r="G82" s="18">
        <v>-610</v>
      </c>
    </row>
    <row r="83" spans="1:7">
      <c r="B83" s="28" t="s">
        <v>20</v>
      </c>
      <c r="C83" s="29"/>
      <c r="D83" s="29"/>
      <c r="E83" s="29"/>
      <c r="F83" s="29"/>
      <c r="G83" s="30">
        <v>40</v>
      </c>
    </row>
    <row r="84" spans="1:7">
      <c r="B84" s="19" t="s">
        <v>21</v>
      </c>
      <c r="C84" s="20"/>
      <c r="D84" s="20"/>
      <c r="E84" s="20"/>
      <c r="F84" s="20"/>
      <c r="G84" s="21">
        <v>-1619.65</v>
      </c>
    </row>
    <row r="85" spans="1:7">
      <c r="G85" s="2"/>
    </row>
    <row r="86" spans="1:7">
      <c r="D86" s="5" t="s">
        <v>10</v>
      </c>
      <c r="E86" s="5"/>
      <c r="F86" s="5"/>
      <c r="G86" s="4">
        <f>SUM(G80:G85)</f>
        <v>18570</v>
      </c>
    </row>
    <row r="87" spans="1:7">
      <c r="G87" s="2"/>
    </row>
    <row r="89" spans="1:7">
      <c r="B89" s="1" t="s">
        <v>11</v>
      </c>
    </row>
    <row r="91" spans="1:7" ht="15.75">
      <c r="B91" s="3" t="s">
        <v>70</v>
      </c>
      <c r="C91" s="3"/>
      <c r="D91" s="3"/>
      <c r="E91" s="3"/>
      <c r="F91" s="3"/>
      <c r="G91" s="24">
        <v>11652.7</v>
      </c>
    </row>
    <row r="92" spans="1:7" ht="19.5" customHeight="1">
      <c r="A92" s="15" t="s">
        <v>5</v>
      </c>
      <c r="G92" s="2"/>
    </row>
    <row r="93" spans="1:7">
      <c r="B93" s="31" t="s">
        <v>22</v>
      </c>
      <c r="C93" s="32"/>
      <c r="D93" s="32"/>
      <c r="E93" s="32"/>
      <c r="F93" s="32"/>
      <c r="G93" s="33">
        <v>45</v>
      </c>
    </row>
    <row r="94" spans="1:7">
      <c r="B94" s="19" t="s">
        <v>23</v>
      </c>
      <c r="C94" s="20"/>
      <c r="D94" s="20"/>
      <c r="E94" s="20"/>
      <c r="F94" s="20"/>
      <c r="G94" s="21">
        <v>-1030</v>
      </c>
    </row>
    <row r="95" spans="1:7">
      <c r="G95" s="2"/>
    </row>
    <row r="96" spans="1:7">
      <c r="D96" s="5" t="s">
        <v>24</v>
      </c>
      <c r="E96" s="5"/>
      <c r="F96" s="5"/>
      <c r="G96" s="4">
        <f>SUM(G91:G95)</f>
        <v>10667.7</v>
      </c>
    </row>
    <row r="97" spans="1:7">
      <c r="G97" s="2"/>
    </row>
    <row r="98" spans="1:7">
      <c r="D98" s="10" t="s">
        <v>25</v>
      </c>
      <c r="E98" s="10"/>
      <c r="F98" s="10"/>
      <c r="G98" s="11">
        <f>G96+G86</f>
        <v>29237</v>
      </c>
    </row>
    <row r="99" spans="1:7" s="1" customFormat="1">
      <c r="D99" s="10"/>
      <c r="E99" s="10"/>
      <c r="F99" s="10"/>
      <c r="G99" s="11"/>
    </row>
    <row r="100" spans="1:7" s="1" customFormat="1">
      <c r="D100" s="10"/>
      <c r="E100" s="10"/>
      <c r="F100" s="10"/>
      <c r="G100" s="11"/>
    </row>
    <row r="101" spans="1:7" s="8" customFormat="1">
      <c r="A101" s="8" t="s">
        <v>26</v>
      </c>
      <c r="G101" s="9"/>
    </row>
    <row r="102" spans="1:7">
      <c r="G102" s="2"/>
    </row>
    <row r="103" spans="1:7">
      <c r="B103" s="1" t="s">
        <v>11</v>
      </c>
      <c r="G103" s="2"/>
    </row>
    <row r="104" spans="1:7">
      <c r="G104" s="2"/>
    </row>
    <row r="105" spans="1:7" ht="15.75">
      <c r="B105" s="3" t="s">
        <v>70</v>
      </c>
      <c r="C105" s="3"/>
      <c r="D105" s="3"/>
      <c r="E105" s="3"/>
      <c r="F105" s="3"/>
      <c r="G105" s="24">
        <v>18498</v>
      </c>
    </row>
    <row r="106" spans="1:7" s="15" customFormat="1" ht="20.25" customHeight="1">
      <c r="A106" s="15" t="s">
        <v>5</v>
      </c>
      <c r="G106" s="34"/>
    </row>
    <row r="107" spans="1:7">
      <c r="B107" s="25" t="s">
        <v>27</v>
      </c>
      <c r="C107" s="26"/>
      <c r="D107" s="26"/>
      <c r="E107" s="26"/>
      <c r="F107" s="26"/>
      <c r="G107" s="27">
        <v>-15326</v>
      </c>
    </row>
    <row r="108" spans="1:7">
      <c r="G108" s="2"/>
    </row>
    <row r="109" spans="1:7">
      <c r="D109" s="5" t="s">
        <v>24</v>
      </c>
      <c r="E109" s="5"/>
      <c r="F109" s="5"/>
      <c r="G109" s="4">
        <f>SUM(G105:G108)</f>
        <v>3172</v>
      </c>
    </row>
    <row r="110" spans="1:7">
      <c r="G110" s="2"/>
    </row>
    <row r="111" spans="1:7">
      <c r="B111" s="1" t="s">
        <v>1</v>
      </c>
      <c r="D111" s="10"/>
      <c r="E111" s="10"/>
      <c r="F111" s="10"/>
      <c r="G111" s="11"/>
    </row>
    <row r="112" spans="1:7" s="1" customFormat="1" ht="15.75">
      <c r="B112" s="3" t="s">
        <v>70</v>
      </c>
      <c r="D112" s="10"/>
      <c r="E112" s="10"/>
      <c r="F112" s="10"/>
      <c r="G112" s="44">
        <v>19916</v>
      </c>
    </row>
    <row r="113" spans="1:7" s="1" customFormat="1">
      <c r="D113" s="5" t="s">
        <v>10</v>
      </c>
      <c r="E113" s="5"/>
      <c r="F113" s="5"/>
      <c r="G113" s="4">
        <f>SUM(G112)</f>
        <v>19916</v>
      </c>
    </row>
    <row r="114" spans="1:7" s="1" customFormat="1">
      <c r="D114" s="5"/>
      <c r="E114" s="5"/>
      <c r="F114" s="5"/>
      <c r="G114" s="4"/>
    </row>
    <row r="115" spans="1:7" s="1" customFormat="1">
      <c r="D115" s="10" t="s">
        <v>66</v>
      </c>
      <c r="E115" s="10"/>
      <c r="F115" s="10"/>
      <c r="G115" s="11">
        <f>G113+G109</f>
        <v>23088</v>
      </c>
    </row>
    <row r="116" spans="1:7" s="1" customFormat="1">
      <c r="D116" s="10"/>
      <c r="E116" s="10"/>
      <c r="F116" s="10"/>
      <c r="G116" s="11"/>
    </row>
    <row r="117" spans="1:7" s="1" customFormat="1">
      <c r="D117" s="10"/>
      <c r="E117" s="10"/>
      <c r="F117" s="10"/>
      <c r="G117" s="11"/>
    </row>
    <row r="118" spans="1:7" s="1" customFormat="1">
      <c r="D118" s="10"/>
      <c r="E118" s="10"/>
      <c r="F118" s="10"/>
      <c r="G118" s="11"/>
    </row>
    <row r="119" spans="1:7">
      <c r="A119" s="8" t="s">
        <v>28</v>
      </c>
      <c r="G119" s="2"/>
    </row>
    <row r="120" spans="1:7">
      <c r="G120" s="2"/>
    </row>
    <row r="121" spans="1:7">
      <c r="B121" s="1" t="s">
        <v>1</v>
      </c>
      <c r="G121" s="2"/>
    </row>
    <row r="123" spans="1:7" ht="15.75">
      <c r="B123" s="3" t="s">
        <v>70</v>
      </c>
      <c r="C123" s="3"/>
      <c r="D123" s="3"/>
      <c r="E123" s="3"/>
      <c r="F123" s="3"/>
      <c r="G123" s="24">
        <v>8888</v>
      </c>
    </row>
    <row r="124" spans="1:7" s="15" customFormat="1" ht="22.5" customHeight="1">
      <c r="A124" s="15" t="s">
        <v>5</v>
      </c>
      <c r="G124" s="34"/>
    </row>
    <row r="125" spans="1:7">
      <c r="B125" s="16" t="s">
        <v>29</v>
      </c>
      <c r="C125" s="17"/>
      <c r="D125" s="17"/>
      <c r="E125" s="17"/>
      <c r="F125" s="17"/>
      <c r="G125" s="18">
        <v>-476</v>
      </c>
    </row>
    <row r="126" spans="1:7">
      <c r="B126" s="22" t="s">
        <v>30</v>
      </c>
      <c r="C126" s="12"/>
      <c r="D126" s="12"/>
      <c r="E126" s="12"/>
      <c r="F126" s="12"/>
      <c r="G126" s="23">
        <v>-521</v>
      </c>
    </row>
    <row r="127" spans="1:7">
      <c r="B127" s="22" t="s">
        <v>31</v>
      </c>
      <c r="C127" s="12"/>
      <c r="D127" s="12"/>
      <c r="E127" s="12"/>
      <c r="F127" s="12"/>
      <c r="G127" s="23">
        <v>-1400.65</v>
      </c>
    </row>
    <row r="128" spans="1:7">
      <c r="B128" s="22" t="s">
        <v>32</v>
      </c>
      <c r="C128" s="12"/>
      <c r="D128" s="12"/>
      <c r="E128" s="12"/>
      <c r="F128" s="12"/>
      <c r="G128" s="23">
        <v>-743</v>
      </c>
    </row>
    <row r="129" spans="1:7">
      <c r="B129" s="19" t="s">
        <v>33</v>
      </c>
      <c r="C129" s="20"/>
      <c r="D129" s="20"/>
      <c r="E129" s="20"/>
      <c r="F129" s="20"/>
      <c r="G129" s="21">
        <v>-24</v>
      </c>
    </row>
    <row r="130" spans="1:7">
      <c r="G130" s="2"/>
    </row>
    <row r="131" spans="1:7">
      <c r="D131" s="5" t="s">
        <v>10</v>
      </c>
      <c r="E131" s="5"/>
      <c r="F131" s="5"/>
      <c r="G131" s="4">
        <f>SUM(G123:G129)</f>
        <v>5724</v>
      </c>
    </row>
    <row r="132" spans="1:7">
      <c r="G132" s="2"/>
    </row>
    <row r="133" spans="1:7">
      <c r="B133" s="1" t="s">
        <v>11</v>
      </c>
      <c r="G133" s="2"/>
    </row>
    <row r="135" spans="1:7" ht="15.75">
      <c r="B135" s="3" t="s">
        <v>70</v>
      </c>
      <c r="C135" s="3"/>
      <c r="D135" s="3"/>
      <c r="E135" s="3"/>
      <c r="F135" s="3"/>
      <c r="G135" s="24">
        <v>13667.4</v>
      </c>
    </row>
    <row r="136" spans="1:7" ht="21" customHeight="1">
      <c r="A136" s="15" t="s">
        <v>5</v>
      </c>
      <c r="G136" s="2"/>
    </row>
    <row r="137" spans="1:7">
      <c r="B137" s="16" t="s">
        <v>34</v>
      </c>
      <c r="C137" s="17"/>
      <c r="D137" s="17"/>
      <c r="E137" s="17"/>
      <c r="F137" s="17"/>
      <c r="G137" s="18">
        <v>-300</v>
      </c>
    </row>
    <row r="138" spans="1:7">
      <c r="B138" s="22" t="s">
        <v>35</v>
      </c>
      <c r="C138" s="12"/>
      <c r="D138" s="12"/>
      <c r="E138" s="12"/>
      <c r="F138" s="12"/>
      <c r="G138" s="23">
        <v>-3318</v>
      </c>
    </row>
    <row r="139" spans="1:7">
      <c r="B139" s="22" t="s">
        <v>36</v>
      </c>
      <c r="C139" s="12"/>
      <c r="D139" s="12"/>
      <c r="E139" s="12"/>
      <c r="F139" s="12"/>
      <c r="G139" s="23">
        <v>-794</v>
      </c>
    </row>
    <row r="140" spans="1:7">
      <c r="B140" s="22" t="s">
        <v>37</v>
      </c>
      <c r="C140" s="12"/>
      <c r="D140" s="12"/>
      <c r="E140" s="12"/>
      <c r="F140" s="12"/>
      <c r="G140" s="23">
        <v>-6823</v>
      </c>
    </row>
    <row r="141" spans="1:7">
      <c r="B141" s="19" t="s">
        <v>38</v>
      </c>
      <c r="C141" s="20"/>
      <c r="D141" s="20"/>
      <c r="E141" s="20"/>
      <c r="F141" s="20"/>
      <c r="G141" s="21">
        <v>-945.4</v>
      </c>
    </row>
    <row r="142" spans="1:7">
      <c r="G142" s="2"/>
    </row>
    <row r="143" spans="1:7">
      <c r="D143" s="5" t="s">
        <v>24</v>
      </c>
      <c r="E143" s="5"/>
      <c r="F143" s="5"/>
      <c r="G143" s="4">
        <f>SUM(G135:G142)</f>
        <v>1486</v>
      </c>
    </row>
    <row r="144" spans="1:7" s="1" customFormat="1">
      <c r="G144" s="2"/>
    </row>
    <row r="145" spans="1:7">
      <c r="D145" s="10" t="s">
        <v>39</v>
      </c>
      <c r="E145" s="10"/>
      <c r="F145" s="10"/>
      <c r="G145" s="11">
        <f>G143+G131</f>
        <v>7211</v>
      </c>
    </row>
    <row r="146" spans="1:7" s="1" customFormat="1">
      <c r="D146" s="10"/>
      <c r="E146" s="10"/>
      <c r="F146" s="10"/>
      <c r="G146" s="11"/>
    </row>
    <row r="147" spans="1:7" s="1" customFormat="1">
      <c r="D147" s="10"/>
      <c r="E147" s="10"/>
      <c r="F147" s="10"/>
      <c r="G147" s="11"/>
    </row>
    <row r="148" spans="1:7" s="1" customFormat="1">
      <c r="D148" s="10"/>
      <c r="E148" s="10"/>
      <c r="F148" s="10"/>
      <c r="G148" s="11"/>
    </row>
    <row r="149" spans="1:7" s="1" customFormat="1">
      <c r="D149" s="10"/>
      <c r="E149" s="10"/>
      <c r="F149" s="10"/>
      <c r="G149" s="11"/>
    </row>
    <row r="150" spans="1:7" s="1" customFormat="1">
      <c r="D150" s="10"/>
      <c r="E150" s="10"/>
      <c r="F150" s="10"/>
      <c r="G150" s="11"/>
    </row>
    <row r="151" spans="1:7">
      <c r="A151" s="8" t="s">
        <v>40</v>
      </c>
      <c r="B151" s="8"/>
    </row>
    <row r="153" spans="1:7">
      <c r="B153" s="1" t="s">
        <v>1</v>
      </c>
    </row>
    <row r="155" spans="1:7" ht="15.75">
      <c r="B155" s="3" t="s">
        <v>70</v>
      </c>
      <c r="C155" s="3"/>
      <c r="D155" s="3"/>
      <c r="E155" s="3"/>
      <c r="F155" s="3"/>
      <c r="G155" s="24">
        <v>13192.88</v>
      </c>
    </row>
    <row r="156" spans="1:7" s="15" customFormat="1" ht="24" customHeight="1">
      <c r="A156" s="15" t="s">
        <v>5</v>
      </c>
      <c r="G156" s="34"/>
    </row>
    <row r="157" spans="1:7">
      <c r="B157" s="16" t="s">
        <v>41</v>
      </c>
      <c r="C157" s="17"/>
      <c r="D157" s="17"/>
      <c r="E157" s="17"/>
      <c r="F157" s="17"/>
      <c r="G157" s="18">
        <v>-170</v>
      </c>
    </row>
    <row r="158" spans="1:7">
      <c r="B158" s="22" t="s">
        <v>42</v>
      </c>
      <c r="C158" s="12"/>
      <c r="D158" s="12"/>
      <c r="E158" s="12"/>
      <c r="F158" s="12"/>
      <c r="G158" s="23">
        <v>-2346</v>
      </c>
    </row>
    <row r="159" spans="1:7">
      <c r="B159" s="19" t="s">
        <v>43</v>
      </c>
      <c r="C159" s="20"/>
      <c r="D159" s="20"/>
      <c r="E159" s="20"/>
      <c r="F159" s="20"/>
      <c r="G159" s="21">
        <v>-13.72</v>
      </c>
    </row>
    <row r="160" spans="1:7">
      <c r="G160" s="2"/>
    </row>
    <row r="161" spans="1:7">
      <c r="D161" s="5" t="s">
        <v>10</v>
      </c>
      <c r="E161" s="5"/>
      <c r="F161" s="5"/>
      <c r="G161" s="4">
        <f>SUM(G155:G160)</f>
        <v>10663.16</v>
      </c>
    </row>
    <row r="162" spans="1:7" s="1" customFormat="1"/>
    <row r="163" spans="1:7">
      <c r="B163" s="1" t="s">
        <v>11</v>
      </c>
    </row>
    <row r="165" spans="1:7" ht="15.75">
      <c r="B165" s="3" t="s">
        <v>70</v>
      </c>
      <c r="C165" s="3"/>
      <c r="D165" s="3"/>
      <c r="E165" s="3"/>
      <c r="F165" s="3"/>
      <c r="G165" s="24">
        <v>8115.24</v>
      </c>
    </row>
    <row r="166" spans="1:7" s="15" customFormat="1" ht="27.75" customHeight="1">
      <c r="A166" s="15" t="s">
        <v>5</v>
      </c>
    </row>
    <row r="167" spans="1:7">
      <c r="B167" s="25" t="s">
        <v>44</v>
      </c>
      <c r="C167" s="26"/>
      <c r="D167" s="26"/>
      <c r="E167" s="26"/>
      <c r="F167" s="26"/>
      <c r="G167" s="27">
        <v>-2914.5</v>
      </c>
    </row>
    <row r="169" spans="1:7">
      <c r="D169" s="5" t="s">
        <v>24</v>
      </c>
      <c r="E169" s="5"/>
      <c r="F169" s="5"/>
      <c r="G169" s="4">
        <f>SUM(G165:G168)</f>
        <v>5200.74</v>
      </c>
    </row>
    <row r="170" spans="1:7">
      <c r="D170" s="10" t="s">
        <v>45</v>
      </c>
      <c r="E170" s="10"/>
      <c r="F170" s="10"/>
      <c r="G170" s="11">
        <f>G169+G161</f>
        <v>15863.9</v>
      </c>
    </row>
    <row r="171" spans="1:7" s="1" customFormat="1">
      <c r="D171" s="10"/>
      <c r="E171" s="10"/>
      <c r="F171" s="10"/>
      <c r="G171" s="11"/>
    </row>
    <row r="172" spans="1:7" s="1" customFormat="1">
      <c r="D172" s="10"/>
      <c r="E172" s="10"/>
      <c r="F172" s="10"/>
      <c r="G172" s="11"/>
    </row>
    <row r="173" spans="1:7" s="1" customFormat="1">
      <c r="D173" s="10"/>
      <c r="E173" s="10"/>
      <c r="F173" s="10"/>
      <c r="G173" s="11"/>
    </row>
    <row r="174" spans="1:7">
      <c r="A174" s="8" t="s">
        <v>46</v>
      </c>
    </row>
    <row r="176" spans="1:7">
      <c r="B176" s="1" t="s">
        <v>11</v>
      </c>
    </row>
    <row r="178" spans="1:7" ht="15.75">
      <c r="B178" s="3" t="s">
        <v>70</v>
      </c>
      <c r="C178" s="3"/>
      <c r="D178" s="3"/>
      <c r="E178" s="3"/>
      <c r="F178" s="3"/>
      <c r="G178" s="24">
        <v>5262.25</v>
      </c>
    </row>
    <row r="179" spans="1:7" s="15" customFormat="1" ht="23.25" customHeight="1">
      <c r="A179" s="15" t="s">
        <v>5</v>
      </c>
    </row>
    <row r="180" spans="1:7">
      <c r="B180" s="25" t="s">
        <v>47</v>
      </c>
      <c r="C180" s="26"/>
      <c r="D180" s="26"/>
      <c r="E180" s="26"/>
      <c r="F180" s="26"/>
      <c r="G180" s="35">
        <v>-5262.25</v>
      </c>
    </row>
    <row r="182" spans="1:7">
      <c r="D182" s="5" t="s">
        <v>24</v>
      </c>
      <c r="E182" s="5"/>
      <c r="F182" s="5"/>
      <c r="G182" s="4">
        <f>SUM(G178:G181)</f>
        <v>0</v>
      </c>
    </row>
    <row r="184" spans="1:7">
      <c r="B184" s="1" t="s">
        <v>1</v>
      </c>
    </row>
    <row r="186" spans="1:7" ht="15.75">
      <c r="B186" s="3" t="s">
        <v>70</v>
      </c>
      <c r="C186" s="3"/>
      <c r="D186" s="3"/>
      <c r="E186" s="3"/>
      <c r="F186" s="3"/>
      <c r="G186" s="24">
        <v>6568.88</v>
      </c>
    </row>
    <row r="188" spans="1:7">
      <c r="D188" s="5" t="s">
        <v>10</v>
      </c>
      <c r="E188" s="5"/>
      <c r="F188" s="5"/>
      <c r="G188" s="4">
        <f>G186</f>
        <v>6568.88</v>
      </c>
    </row>
    <row r="190" spans="1:7">
      <c r="D190" s="10" t="s">
        <v>48</v>
      </c>
      <c r="E190" s="10"/>
      <c r="F190" s="10"/>
      <c r="G190" s="11">
        <f>G188+G182</f>
        <v>6568.88</v>
      </c>
    </row>
    <row r="192" spans="1:7" s="1" customFormat="1"/>
    <row r="193" spans="1:7" s="1" customFormat="1"/>
    <row r="194" spans="1:7" s="1" customFormat="1"/>
    <row r="195" spans="1:7" s="1" customFormat="1"/>
    <row r="196" spans="1:7" s="1" customFormat="1"/>
    <row r="197" spans="1:7">
      <c r="A197" s="1"/>
      <c r="B197" s="1"/>
      <c r="C197" s="1"/>
      <c r="D197" s="1"/>
      <c r="F197" s="1"/>
      <c r="G197" s="1"/>
    </row>
    <row r="198" spans="1:7">
      <c r="A198" s="8" t="s">
        <v>49</v>
      </c>
      <c r="B198" s="8"/>
      <c r="C198" s="1"/>
      <c r="D198" s="1"/>
      <c r="F198" s="1"/>
      <c r="G198" s="1"/>
    </row>
    <row r="200" spans="1:7">
      <c r="A200" s="1"/>
      <c r="B200" s="1" t="s">
        <v>1</v>
      </c>
      <c r="C200" s="1"/>
      <c r="D200" s="1"/>
      <c r="F200" s="1"/>
      <c r="G200" s="1"/>
    </row>
    <row r="201" spans="1:7">
      <c r="A201" s="1"/>
      <c r="B201" s="1"/>
      <c r="C201" s="1"/>
      <c r="D201" s="1"/>
      <c r="F201" s="1"/>
      <c r="G201" s="1"/>
    </row>
    <row r="202" spans="1:7" ht="15.75">
      <c r="A202" s="1"/>
      <c r="B202" s="3" t="s">
        <v>70</v>
      </c>
      <c r="C202" s="3"/>
      <c r="D202" s="3"/>
      <c r="E202" s="3"/>
      <c r="F202" s="3"/>
      <c r="G202" s="24">
        <v>8564</v>
      </c>
    </row>
    <row r="203" spans="1:7" s="15" customFormat="1" ht="24" customHeight="1">
      <c r="A203" s="15" t="s">
        <v>5</v>
      </c>
    </row>
    <row r="204" spans="1:7" ht="15" customHeight="1">
      <c r="A204" s="1"/>
      <c r="B204" s="48" t="s">
        <v>50</v>
      </c>
      <c r="C204" s="49"/>
      <c r="D204" s="49"/>
      <c r="E204" s="49"/>
      <c r="F204" s="49"/>
      <c r="G204" s="36"/>
    </row>
    <row r="205" spans="1:7">
      <c r="A205" s="1"/>
      <c r="B205" s="50"/>
      <c r="C205" s="51"/>
      <c r="D205" s="51"/>
      <c r="E205" s="51"/>
      <c r="F205" s="51"/>
      <c r="G205" s="23">
        <v>-1909.2</v>
      </c>
    </row>
    <row r="206" spans="1:7" ht="15" customHeight="1">
      <c r="A206" s="1"/>
      <c r="B206" s="50" t="s">
        <v>51</v>
      </c>
      <c r="C206" s="51"/>
      <c r="D206" s="51"/>
      <c r="E206" s="51"/>
      <c r="F206" s="51"/>
      <c r="G206" s="37"/>
    </row>
    <row r="207" spans="1:7">
      <c r="A207" s="1"/>
      <c r="B207" s="50"/>
      <c r="C207" s="51"/>
      <c r="D207" s="51"/>
      <c r="E207" s="51"/>
      <c r="F207" s="51"/>
      <c r="G207" s="23">
        <v>-328</v>
      </c>
    </row>
    <row r="208" spans="1:7">
      <c r="A208" s="1"/>
      <c r="B208" s="22" t="s">
        <v>52</v>
      </c>
      <c r="C208" s="12"/>
      <c r="D208" s="12"/>
      <c r="E208" s="12"/>
      <c r="F208" s="12"/>
      <c r="G208" s="23">
        <v>-693</v>
      </c>
    </row>
    <row r="209" spans="1:7">
      <c r="A209" s="1"/>
      <c r="B209" s="38" t="s">
        <v>55</v>
      </c>
      <c r="C209" s="39"/>
      <c r="D209" s="39"/>
      <c r="E209" s="39"/>
      <c r="F209" s="39"/>
      <c r="G209" s="40">
        <v>-381.73</v>
      </c>
    </row>
    <row r="210" spans="1:7">
      <c r="A210" s="1"/>
      <c r="B210" s="1"/>
      <c r="C210" s="1"/>
      <c r="D210" s="1"/>
      <c r="F210" s="1"/>
      <c r="G210" s="1"/>
    </row>
    <row r="211" spans="1:7">
      <c r="A211" s="1"/>
      <c r="B211" s="1"/>
      <c r="C211" s="1"/>
      <c r="D211" s="5" t="s">
        <v>10</v>
      </c>
      <c r="E211" s="5"/>
      <c r="F211" s="5"/>
      <c r="G211" s="4">
        <f>SUM(G202:G210)</f>
        <v>5252</v>
      </c>
    </row>
    <row r="213" spans="1:7" s="1" customFormat="1"/>
    <row r="214" spans="1:7">
      <c r="B214" s="1" t="s">
        <v>11</v>
      </c>
    </row>
    <row r="216" spans="1:7" ht="15.75">
      <c r="B216" s="3" t="s">
        <v>70</v>
      </c>
      <c r="C216" s="3"/>
      <c r="D216" s="3"/>
      <c r="E216" s="3"/>
      <c r="F216" s="3"/>
      <c r="G216" s="24">
        <v>3513.55</v>
      </c>
    </row>
    <row r="217" spans="1:7" s="15" customFormat="1" ht="28.5" customHeight="1">
      <c r="A217" s="15" t="s">
        <v>5</v>
      </c>
    </row>
    <row r="218" spans="1:7">
      <c r="B218" s="41" t="s">
        <v>53</v>
      </c>
      <c r="C218" s="26"/>
      <c r="D218" s="26"/>
      <c r="E218" s="26"/>
      <c r="F218" s="26"/>
      <c r="G218" s="27">
        <v>-3513.55</v>
      </c>
    </row>
    <row r="219" spans="1:7">
      <c r="B219" s="1"/>
      <c r="G219" s="2"/>
    </row>
    <row r="220" spans="1:7">
      <c r="D220" s="5" t="s">
        <v>24</v>
      </c>
      <c r="E220" s="5"/>
      <c r="F220" s="5"/>
      <c r="G220" s="4">
        <f>SUM(G216:G219)</f>
        <v>0</v>
      </c>
    </row>
    <row r="222" spans="1:7">
      <c r="D222" s="10" t="s">
        <v>54</v>
      </c>
      <c r="E222" s="10"/>
      <c r="F222" s="10"/>
      <c r="G222" s="11">
        <f>G220+G211</f>
        <v>5252</v>
      </c>
    </row>
    <row r="223" spans="1:7" s="1" customFormat="1">
      <c r="D223" s="10"/>
      <c r="E223" s="10"/>
      <c r="F223" s="10"/>
      <c r="G223" s="11"/>
    </row>
    <row r="226" spans="1:7">
      <c r="A226" s="8" t="s">
        <v>56</v>
      </c>
      <c r="B226" s="1"/>
    </row>
    <row r="228" spans="1:7">
      <c r="B228" s="1" t="s">
        <v>1</v>
      </c>
    </row>
    <row r="230" spans="1:7" ht="15.75">
      <c r="B230" s="3" t="s">
        <v>70</v>
      </c>
      <c r="C230" s="3"/>
      <c r="D230" s="3"/>
      <c r="E230" s="3"/>
      <c r="F230" s="3"/>
      <c r="G230" s="24">
        <v>20256.7</v>
      </c>
    </row>
    <row r="231" spans="1:7" s="15" customFormat="1" ht="20.25" customHeight="1">
      <c r="A231" s="15" t="s">
        <v>5</v>
      </c>
    </row>
    <row r="232" spans="1:7">
      <c r="B232" s="25" t="s">
        <v>57</v>
      </c>
      <c r="C232" s="26"/>
      <c r="D232" s="26"/>
      <c r="E232" s="26"/>
      <c r="F232" s="26"/>
      <c r="G232" s="27">
        <v>-15866</v>
      </c>
    </row>
    <row r="234" spans="1:7">
      <c r="D234" s="5" t="s">
        <v>10</v>
      </c>
      <c r="E234" s="5"/>
      <c r="F234" s="5"/>
      <c r="G234" s="4">
        <f>SUM(G230:G233)</f>
        <v>4390</v>
      </c>
    </row>
    <row r="236" spans="1:7">
      <c r="D236" s="10" t="s">
        <v>58</v>
      </c>
      <c r="E236" s="6"/>
      <c r="F236" s="6"/>
      <c r="G236" s="7">
        <f>G234</f>
        <v>4390</v>
      </c>
    </row>
    <row r="237" spans="1:7" s="1" customFormat="1">
      <c r="D237" s="10"/>
      <c r="E237" s="6"/>
      <c r="F237" s="6"/>
      <c r="G237" s="7"/>
    </row>
    <row r="238" spans="1:7" s="1" customFormat="1">
      <c r="D238" s="10"/>
      <c r="E238" s="6"/>
      <c r="F238" s="6"/>
      <c r="G238" s="7"/>
    </row>
    <row r="239" spans="1:7" s="1" customFormat="1">
      <c r="D239" s="10"/>
      <c r="E239" s="6"/>
      <c r="F239" s="6"/>
      <c r="G239" s="7"/>
    </row>
    <row r="240" spans="1:7" s="1" customFormat="1">
      <c r="D240" s="10"/>
      <c r="E240" s="6"/>
      <c r="F240" s="6"/>
      <c r="G240" s="7"/>
    </row>
    <row r="241" spans="1:7" s="1" customFormat="1">
      <c r="D241" s="10"/>
      <c r="E241" s="6"/>
      <c r="F241" s="6"/>
      <c r="G241" s="7"/>
    </row>
    <row r="243" spans="1:7" s="1" customFormat="1"/>
    <row r="245" spans="1:7" s="1" customFormat="1"/>
    <row r="246" spans="1:7">
      <c r="A246" s="8" t="s">
        <v>59</v>
      </c>
    </row>
    <row r="248" spans="1:7">
      <c r="B248" s="1" t="s">
        <v>11</v>
      </c>
    </row>
    <row r="250" spans="1:7" ht="15.75">
      <c r="B250" s="3" t="s">
        <v>70</v>
      </c>
      <c r="C250" s="3"/>
      <c r="D250" s="3"/>
      <c r="E250" s="3"/>
      <c r="F250" s="3"/>
      <c r="G250" s="24">
        <v>5975</v>
      </c>
    </row>
    <row r="251" spans="1:7" s="1" customFormat="1" ht="15.75">
      <c r="B251" s="3"/>
      <c r="C251" s="3"/>
      <c r="D251" s="3"/>
      <c r="E251" s="3"/>
      <c r="F251" s="3"/>
      <c r="G251" s="24"/>
    </row>
    <row r="252" spans="1:7" s="15" customFormat="1" ht="21.75" customHeight="1">
      <c r="A252" s="15" t="s">
        <v>5</v>
      </c>
    </row>
    <row r="253" spans="1:7">
      <c r="B253" s="48" t="s">
        <v>60</v>
      </c>
      <c r="C253" s="49"/>
      <c r="D253" s="49"/>
      <c r="E253" s="49"/>
      <c r="F253" s="49"/>
      <c r="G253" s="18"/>
    </row>
    <row r="254" spans="1:7">
      <c r="B254" s="52"/>
      <c r="C254" s="53"/>
      <c r="D254" s="53"/>
      <c r="E254" s="53"/>
      <c r="F254" s="53"/>
      <c r="G254" s="21">
        <v>-210</v>
      </c>
    </row>
    <row r="256" spans="1:7">
      <c r="D256" s="5" t="s">
        <v>24</v>
      </c>
      <c r="E256" s="5"/>
      <c r="F256" s="5"/>
      <c r="G256" s="4">
        <f>SUM(G250:G255)</f>
        <v>5765</v>
      </c>
    </row>
    <row r="257" spans="1:7">
      <c r="A257" s="8" t="s">
        <v>61</v>
      </c>
      <c r="B257" s="8"/>
    </row>
    <row r="259" spans="1:7">
      <c r="B259" s="1" t="s">
        <v>1</v>
      </c>
    </row>
    <row r="261" spans="1:7" ht="15.75">
      <c r="B261" s="3" t="s">
        <v>70</v>
      </c>
      <c r="C261" s="3"/>
      <c r="D261" s="3"/>
      <c r="E261" s="3"/>
      <c r="F261" s="3"/>
      <c r="G261" s="24">
        <v>10799</v>
      </c>
    </row>
    <row r="262" spans="1:7" s="15" customFormat="1" ht="30" customHeight="1">
      <c r="A262" s="15" t="s">
        <v>5</v>
      </c>
    </row>
    <row r="263" spans="1:7">
      <c r="B263" s="48" t="s">
        <v>62</v>
      </c>
      <c r="C263" s="49"/>
      <c r="D263" s="49"/>
      <c r="E263" s="49"/>
      <c r="F263" s="49"/>
      <c r="G263" s="36"/>
    </row>
    <row r="264" spans="1:7">
      <c r="B264" s="50"/>
      <c r="C264" s="51"/>
      <c r="D264" s="51"/>
      <c r="E264" s="51"/>
      <c r="F264" s="51"/>
      <c r="G264" s="23">
        <v>-55</v>
      </c>
    </row>
    <row r="265" spans="1:7">
      <c r="B265" s="50" t="s">
        <v>63</v>
      </c>
      <c r="C265" s="51"/>
      <c r="D265" s="51"/>
      <c r="E265" s="51"/>
      <c r="F265" s="51"/>
      <c r="G265" s="37"/>
    </row>
    <row r="266" spans="1:7">
      <c r="B266" s="52"/>
      <c r="C266" s="53"/>
      <c r="D266" s="53"/>
      <c r="E266" s="53"/>
      <c r="F266" s="53"/>
      <c r="G266" s="21">
        <v>-55</v>
      </c>
    </row>
    <row r="268" spans="1:7">
      <c r="D268" s="5" t="s">
        <v>10</v>
      </c>
      <c r="E268" s="5"/>
      <c r="F268" s="5"/>
      <c r="G268" s="4">
        <f>SUM(G261:G267)</f>
        <v>10689</v>
      </c>
    </row>
    <row r="270" spans="1:7">
      <c r="D270" s="10" t="s">
        <v>64</v>
      </c>
      <c r="E270" s="10"/>
      <c r="F270" s="10"/>
      <c r="G270" s="11">
        <f>G268+G256</f>
        <v>16454</v>
      </c>
    </row>
    <row r="271" spans="1:7" ht="15.75" thickBot="1">
      <c r="C271" s="42"/>
      <c r="D271" s="42"/>
      <c r="E271" s="42"/>
      <c r="F271" s="42"/>
    </row>
    <row r="272" spans="1:7" ht="15.75" thickTop="1"/>
    <row r="273" spans="2:7" ht="15.75" thickBot="1"/>
    <row r="274" spans="2:7" ht="15" customHeight="1">
      <c r="C274" s="55" t="s">
        <v>67</v>
      </c>
      <c r="D274" s="56"/>
      <c r="E274" s="56"/>
      <c r="F274" s="56"/>
      <c r="G274" s="46"/>
    </row>
    <row r="275" spans="2:7" ht="16.5" thickBot="1">
      <c r="B275" s="45"/>
      <c r="C275" s="57"/>
      <c r="D275" s="58"/>
      <c r="E275" s="58"/>
      <c r="F275" s="58"/>
      <c r="G275" s="47">
        <f>G270+G236+G222+G190+G170+G145+G115+G98+G59+G36+G73</f>
        <v>265378</v>
      </c>
    </row>
    <row r="276" spans="2:7">
      <c r="B276" s="43"/>
      <c r="C276" s="43"/>
      <c r="D276" s="43"/>
      <c r="E276" s="43"/>
      <c r="F276" s="43"/>
    </row>
  </sheetData>
  <mergeCells count="9">
    <mergeCell ref="B263:F264"/>
    <mergeCell ref="B265:F266"/>
    <mergeCell ref="A16:D16"/>
    <mergeCell ref="C274:F275"/>
    <mergeCell ref="E4:G4"/>
    <mergeCell ref="A11:B11"/>
    <mergeCell ref="B204:F205"/>
    <mergeCell ref="B206:F207"/>
    <mergeCell ref="B253:F254"/>
  </mergeCells>
  <pageMargins left="0.7" right="0.40625" top="0.75" bottom="0.75" header="0.3" footer="0.3"/>
  <pageSetup paperSize="9" orientation="portrait" r:id="rId1"/>
  <headerFooter>
    <oddHeader>&amp;C&amp;"Times New Roman,Normal"&amp;9&amp;K00-049Extension de la mairie et de la Salle Polyvalente d'Aussac-Vadalle
Maire d'Aussac-Vadalle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sony</cp:lastModifiedBy>
  <cp:lastPrinted>2014-07-07T12:22:34Z</cp:lastPrinted>
  <dcterms:created xsi:type="dcterms:W3CDTF">2014-07-04T12:32:45Z</dcterms:created>
  <dcterms:modified xsi:type="dcterms:W3CDTF">2014-07-22T06:11:58Z</dcterms:modified>
</cp:coreProperties>
</file>