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4855" windowHeight="12030" activeTab="1"/>
  </bookViews>
  <sheets>
    <sheet name="DETR" sheetId="1" r:id="rId1"/>
    <sheet name="SCHEMA BATI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F17" i="2"/>
  <c r="F18"/>
  <c r="F19"/>
  <c r="F16"/>
  <c r="F15"/>
  <c r="F10"/>
  <c r="F11"/>
  <c r="F12"/>
  <c r="F13"/>
  <c r="F19" i="1"/>
  <c r="F9" i="2"/>
  <c r="F7"/>
  <c r="F15" i="1"/>
  <c r="F13"/>
  <c r="F12"/>
  <c r="F11"/>
  <c r="F10"/>
  <c r="F9"/>
  <c r="F6"/>
  <c r="F7" s="1"/>
  <c r="F21" i="2" l="1"/>
  <c r="F23" s="1"/>
  <c r="F8"/>
  <c r="F14" i="1"/>
  <c r="F17"/>
</calcChain>
</file>

<file path=xl/sharedStrings.xml><?xml version="1.0" encoding="utf-8"?>
<sst xmlns="http://schemas.openxmlformats.org/spreadsheetml/2006/main" count="87" uniqueCount="50">
  <si>
    <t>Numéro de mandats</t>
  </si>
  <si>
    <t>Date mvt</t>
  </si>
  <si>
    <t>Objet</t>
  </si>
  <si>
    <t>Tiers</t>
  </si>
  <si>
    <t>Montant TTC</t>
  </si>
  <si>
    <t>Montant H.T</t>
  </si>
  <si>
    <t xml:space="preserve">SCOTPA INDUSTRIES ROUTIERES </t>
  </si>
  <si>
    <t>Total H.T</t>
  </si>
  <si>
    <t>A Aussac-Vadalle,</t>
  </si>
  <si>
    <t>Le Maire,</t>
  </si>
  <si>
    <t>Gérard LIOT</t>
  </si>
  <si>
    <t>ETAT DES DEPENSES  - TRAVERSE D'AUSSAC</t>
  </si>
  <si>
    <t>643-101</t>
  </si>
  <si>
    <t>Maitrise d'œuvre - Traverse Aussac</t>
  </si>
  <si>
    <t>Atelier des Sabliers</t>
  </si>
  <si>
    <t>236-34</t>
  </si>
  <si>
    <t>237 - 34</t>
  </si>
  <si>
    <t>BETG</t>
  </si>
  <si>
    <t xml:space="preserve">530 - 84 </t>
  </si>
  <si>
    <t xml:space="preserve">699 - 105 </t>
  </si>
  <si>
    <t>SIT 01 - Traverse d'Aussac - Lot 01</t>
  </si>
  <si>
    <t>43 - 6</t>
  </si>
  <si>
    <t>SIT 02 - Traverse d'Aussac - Lot 01</t>
  </si>
  <si>
    <t>ETAT DES DEPENSES  - AMENAGEMENT DE LA TRAVERSE D'AUSSAC</t>
  </si>
  <si>
    <t>417 - 66</t>
  </si>
  <si>
    <t>Le 01 février 2019</t>
  </si>
  <si>
    <t>106 -- 16</t>
  </si>
  <si>
    <t>155 -- 24</t>
  </si>
  <si>
    <t>250 -- 42</t>
  </si>
  <si>
    <t>344 -- 55</t>
  </si>
  <si>
    <t>SIT03 - Aménagement Traverse Aussac</t>
  </si>
  <si>
    <t>SIT 5 - Aménagement Traverse Aussac</t>
  </si>
  <si>
    <t>SIT 6 - Aménagement de la Traverse Aussa</t>
  </si>
  <si>
    <t>SIT 4 - Aménagement voirie</t>
  </si>
  <si>
    <t>345--55</t>
  </si>
  <si>
    <t>SIT 1 - Aménagement Traverse d'Aussac</t>
  </si>
  <si>
    <t>Sous traitant - SA 3D</t>
  </si>
  <si>
    <t>Lot 02</t>
  </si>
  <si>
    <t>JARDINS DE L'ANGOUMOIS</t>
  </si>
  <si>
    <t>416--66</t>
  </si>
  <si>
    <t>422--69</t>
  </si>
  <si>
    <t>560 -- 92</t>
  </si>
  <si>
    <t>DGD - Note honoraire travaux Aussac</t>
  </si>
  <si>
    <t xml:space="preserve">BETG </t>
  </si>
  <si>
    <t>561 -- 92</t>
  </si>
  <si>
    <t>DGD - LOT 02 Aménagement Aussac</t>
  </si>
  <si>
    <t xml:space="preserve">JARDINS DE L'ANGOUMOIS </t>
  </si>
  <si>
    <t>562 -- 92</t>
  </si>
  <si>
    <t>DGD - LOT 01 Aménagement Aussac</t>
  </si>
  <si>
    <t>Le 18 novembre 2019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</si>
</sst>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4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4" fontId="0" fillId="0" borderId="4" xfId="0" applyNumberFormat="1" applyBorder="1"/>
    <xf numFmtId="0" fontId="0" fillId="0" borderId="4" xfId="0" applyBorder="1"/>
    <xf numFmtId="0" fontId="3" fillId="0" borderId="5" xfId="0" applyFont="1" applyFill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/>
    <xf numFmtId="164" fontId="0" fillId="0" borderId="1" xfId="0" applyNumberFormat="1" applyBorder="1"/>
    <xf numFmtId="0" fontId="0" fillId="0" borderId="3" xfId="0" applyBorder="1"/>
    <xf numFmtId="14" fontId="0" fillId="0" borderId="3" xfId="0" applyNumberFormat="1" applyBorder="1"/>
    <xf numFmtId="164" fontId="0" fillId="0" borderId="3" xfId="0" applyNumberFormat="1" applyBorder="1"/>
    <xf numFmtId="0" fontId="0" fillId="0" borderId="0" xfId="0" applyBorder="1"/>
    <xf numFmtId="0" fontId="0" fillId="0" borderId="5" xfId="0" applyBorder="1"/>
    <xf numFmtId="14" fontId="0" fillId="0" borderId="5" xfId="0" applyNumberFormat="1" applyBorder="1"/>
    <xf numFmtId="0" fontId="0" fillId="0" borderId="6" xfId="0" applyBorder="1"/>
    <xf numFmtId="164" fontId="0" fillId="0" borderId="5" xfId="0" applyNumberFormat="1" applyBorder="1"/>
    <xf numFmtId="0" fontId="0" fillId="0" borderId="7" xfId="0" applyBorder="1"/>
    <xf numFmtId="0" fontId="0" fillId="0" borderId="8" xfId="0" applyBorder="1"/>
    <xf numFmtId="0" fontId="2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14" fontId="0" fillId="0" borderId="10" xfId="0" applyNumberFormat="1" applyBorder="1"/>
    <xf numFmtId="4" fontId="0" fillId="0" borderId="10" xfId="0" applyNumberFormat="1" applyBorder="1"/>
    <xf numFmtId="164" fontId="0" fillId="0" borderId="10" xfId="0" applyNumberFormat="1" applyFill="1" applyBorder="1"/>
    <xf numFmtId="164" fontId="0" fillId="0" borderId="0" xfId="0" applyNumberFormat="1" applyBorder="1"/>
    <xf numFmtId="0" fontId="0" fillId="0" borderId="11" xfId="0" applyBorder="1"/>
    <xf numFmtId="164" fontId="0" fillId="0" borderId="12" xfId="0" applyNumberFormat="1" applyBorder="1"/>
    <xf numFmtId="164" fontId="0" fillId="0" borderId="5" xfId="0" applyNumberFormat="1" applyFill="1" applyBorder="1"/>
    <xf numFmtId="164" fontId="0" fillId="0" borderId="13" xfId="0" applyNumberFormat="1" applyBorder="1"/>
    <xf numFmtId="0" fontId="1" fillId="0" borderId="0" xfId="0" applyFont="1" applyBorder="1" applyAlignment="1">
      <alignment horizontal="right"/>
    </xf>
    <xf numFmtId="164" fontId="3" fillId="0" borderId="0" xfId="0" applyNumberFormat="1" applyFont="1" applyBorder="1"/>
    <xf numFmtId="164" fontId="1" fillId="0" borderId="0" xfId="0" applyNumberFormat="1" applyFont="1"/>
    <xf numFmtId="0" fontId="3" fillId="0" borderId="0" xfId="0" applyFont="1" applyBorder="1"/>
    <xf numFmtId="2" fontId="0" fillId="0" borderId="13" xfId="0" applyNumberFormat="1" applyBorder="1"/>
    <xf numFmtId="0" fontId="0" fillId="0" borderId="14" xfId="0" applyBorder="1"/>
    <xf numFmtId="14" fontId="0" fillId="0" borderId="15" xfId="0" applyNumberFormat="1" applyBorder="1"/>
    <xf numFmtId="0" fontId="0" fillId="0" borderId="15" xfId="0" applyBorder="1"/>
    <xf numFmtId="4" fontId="0" fillId="0" borderId="16" xfId="0" applyNumberFormat="1" applyBorder="1"/>
    <xf numFmtId="2" fontId="0" fillId="0" borderId="2" xfId="0" applyNumberFormat="1" applyBorder="1"/>
    <xf numFmtId="2" fontId="0" fillId="0" borderId="6" xfId="0" applyNumberFormat="1" applyBorder="1"/>
    <xf numFmtId="0" fontId="0" fillId="0" borderId="0" xfId="0"/>
    <xf numFmtId="0" fontId="0" fillId="0" borderId="0" xfId="0"/>
    <xf numFmtId="4" fontId="0" fillId="0" borderId="0" xfId="0" applyNumberFormat="1"/>
    <xf numFmtId="14" fontId="0" fillId="0" borderId="18" xfId="0" applyNumberFormat="1" applyBorder="1"/>
    <xf numFmtId="14" fontId="0" fillId="0" borderId="19" xfId="0" applyNumberFormat="1" applyBorder="1"/>
    <xf numFmtId="0" fontId="0" fillId="0" borderId="20" xfId="0" applyBorder="1"/>
    <xf numFmtId="4" fontId="0" fillId="0" borderId="20" xfId="0" applyNumberFormat="1" applyBorder="1"/>
    <xf numFmtId="164" fontId="0" fillId="0" borderId="17" xfId="0" applyNumberFormat="1" applyBorder="1"/>
    <xf numFmtId="164" fontId="0" fillId="0" borderId="3" xfId="0" applyNumberFormat="1" applyFill="1" applyBorder="1"/>
    <xf numFmtId="164" fontId="0" fillId="0" borderId="1" xfId="0" applyNumberFormat="1" applyFill="1" applyBorder="1"/>
    <xf numFmtId="14" fontId="0" fillId="0" borderId="0" xfId="0" applyNumberFormat="1" applyBorder="1"/>
    <xf numFmtId="0" fontId="0" fillId="0" borderId="0" xfId="0" applyFill="1" applyBorder="1"/>
    <xf numFmtId="0" fontId="0" fillId="0" borderId="1" xfId="0" applyFill="1" applyBorder="1"/>
    <xf numFmtId="0" fontId="0" fillId="0" borderId="5" xfId="0" applyFill="1" applyBorder="1"/>
    <xf numFmtId="0" fontId="0" fillId="0" borderId="19" xfId="0" applyBorder="1"/>
    <xf numFmtId="0" fontId="1" fillId="0" borderId="0" xfId="0" applyFont="1" applyAlignment="1">
      <alignment horizontal="center"/>
    </xf>
    <xf numFmtId="164" fontId="0" fillId="0" borderId="0" xfId="0" applyNumberFormat="1" applyFill="1" applyBorder="1"/>
    <xf numFmtId="4" fontId="0" fillId="0" borderId="1" xfId="0" applyNumberFormat="1" applyBorder="1"/>
    <xf numFmtId="4" fontId="0" fillId="0" borderId="3" xfId="0" applyNumberFormat="1" applyBorder="1"/>
    <xf numFmtId="4" fontId="0" fillId="0" borderId="5" xfId="0" applyNumberFormat="1" applyBorder="1"/>
    <xf numFmtId="0" fontId="0" fillId="0" borderId="21" xfId="0" applyBorder="1"/>
    <xf numFmtId="0" fontId="0" fillId="0" borderId="22" xfId="0" applyBorder="1"/>
    <xf numFmtId="0" fontId="0" fillId="0" borderId="23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8"/>
  <sheetViews>
    <sheetView workbookViewId="0">
      <selection activeCell="F31" sqref="F31"/>
    </sheetView>
  </sheetViews>
  <sheetFormatPr baseColWidth="10" defaultRowHeight="15"/>
  <cols>
    <col min="2" max="2" width="13.28515625" customWidth="1"/>
    <col min="3" max="4" width="34.5703125" customWidth="1"/>
    <col min="6" max="6" width="13.85546875" customWidth="1"/>
  </cols>
  <sheetData>
    <row r="1" spans="1:6">
      <c r="A1" s="58" t="s">
        <v>11</v>
      </c>
      <c r="B1" s="58"/>
      <c r="C1" s="58"/>
      <c r="D1" s="58"/>
      <c r="E1" s="58"/>
      <c r="F1" s="58"/>
    </row>
    <row r="2" spans="1:6">
      <c r="A2" s="58"/>
      <c r="B2" s="58"/>
      <c r="C2" s="58"/>
      <c r="D2" s="58"/>
      <c r="E2" s="58"/>
      <c r="F2" s="58"/>
    </row>
    <row r="3" spans="1:6">
      <c r="A3" s="58"/>
      <c r="B3" s="58"/>
      <c r="C3" s="58"/>
      <c r="D3" s="58"/>
      <c r="E3" s="58"/>
      <c r="F3" s="58"/>
    </row>
    <row r="4" spans="1:6" ht="18">
      <c r="A4" s="1"/>
      <c r="B4" s="1"/>
      <c r="C4" s="1"/>
      <c r="D4" s="1"/>
    </row>
    <row r="5" spans="1:6" ht="26.25">
      <c r="A5" s="2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4" t="s">
        <v>5</v>
      </c>
    </row>
    <row r="6" spans="1:6">
      <c r="A6" s="37" t="s">
        <v>12</v>
      </c>
      <c r="B6" s="38">
        <v>42684</v>
      </c>
      <c r="C6" s="39" t="s">
        <v>13</v>
      </c>
      <c r="D6" s="39" t="s">
        <v>14</v>
      </c>
      <c r="E6" s="40">
        <v>960</v>
      </c>
      <c r="F6" s="41">
        <f t="shared" ref="F6" si="0">E6/1.2</f>
        <v>800</v>
      </c>
    </row>
    <row r="7" spans="1:6" ht="15.75" thickBot="1">
      <c r="F7" s="36">
        <f>SUM(F6:F6)</f>
        <v>800</v>
      </c>
    </row>
    <row r="8" spans="1:6" ht="26.25">
      <c r="A8" s="2" t="s">
        <v>0</v>
      </c>
      <c r="B8" s="3" t="s">
        <v>1</v>
      </c>
      <c r="C8" s="3" t="s">
        <v>2</v>
      </c>
      <c r="D8" s="3" t="s">
        <v>3</v>
      </c>
      <c r="E8" s="3" t="s">
        <v>4</v>
      </c>
      <c r="F8" s="7" t="s">
        <v>5</v>
      </c>
    </row>
    <row r="9" spans="1:6">
      <c r="A9" s="8" t="s">
        <v>15</v>
      </c>
      <c r="B9" s="9">
        <v>42851</v>
      </c>
      <c r="C9" s="8" t="s">
        <v>13</v>
      </c>
      <c r="D9" t="s">
        <v>14</v>
      </c>
      <c r="E9" s="10">
        <v>960</v>
      </c>
      <c r="F9" s="10">
        <f t="shared" ref="F9:F13" si="1">E9/1.2</f>
        <v>800</v>
      </c>
    </row>
    <row r="10" spans="1:6">
      <c r="A10" s="11" t="s">
        <v>16</v>
      </c>
      <c r="B10" s="12">
        <v>42851</v>
      </c>
      <c r="C10" s="11" t="s">
        <v>13</v>
      </c>
      <c r="D10" t="s">
        <v>17</v>
      </c>
      <c r="E10" s="13">
        <v>1680</v>
      </c>
      <c r="F10" s="13">
        <f t="shared" si="1"/>
        <v>1400</v>
      </c>
    </row>
    <row r="11" spans="1:6">
      <c r="A11" s="11" t="s">
        <v>18</v>
      </c>
      <c r="B11" s="12">
        <v>43384</v>
      </c>
      <c r="C11" s="11" t="s">
        <v>13</v>
      </c>
      <c r="D11" t="s">
        <v>17</v>
      </c>
      <c r="E11" s="13">
        <v>960</v>
      </c>
      <c r="F11" s="13">
        <f t="shared" si="1"/>
        <v>800</v>
      </c>
    </row>
    <row r="12" spans="1:6">
      <c r="A12" s="11" t="s">
        <v>24</v>
      </c>
      <c r="B12" s="12">
        <v>43312</v>
      </c>
      <c r="C12" s="11" t="s">
        <v>13</v>
      </c>
      <c r="D12" t="s">
        <v>17</v>
      </c>
      <c r="E12" s="13">
        <v>2592</v>
      </c>
      <c r="F12" s="13">
        <f t="shared" si="1"/>
        <v>2160</v>
      </c>
    </row>
    <row r="13" spans="1:6">
      <c r="A13" s="15" t="s">
        <v>19</v>
      </c>
      <c r="B13" s="16">
        <v>43447</v>
      </c>
      <c r="C13" s="15" t="s">
        <v>20</v>
      </c>
      <c r="D13" s="17" t="s">
        <v>6</v>
      </c>
      <c r="E13" s="18">
        <v>53396.4</v>
      </c>
      <c r="F13" s="18">
        <f t="shared" si="1"/>
        <v>44497</v>
      </c>
    </row>
    <row r="14" spans="1:6" ht="18.75" thickBot="1">
      <c r="A14" s="19"/>
      <c r="B14" s="20"/>
      <c r="C14" s="21"/>
      <c r="D14" s="20"/>
      <c r="E14" s="22"/>
      <c r="F14" s="31">
        <f>SUM(F9:F13)</f>
        <v>49657</v>
      </c>
    </row>
    <row r="15" spans="1:6">
      <c r="A15" s="23" t="s">
        <v>21</v>
      </c>
      <c r="B15" s="24">
        <v>43483</v>
      </c>
      <c r="C15" s="23" t="s">
        <v>22</v>
      </c>
      <c r="D15" s="23" t="s">
        <v>6</v>
      </c>
      <c r="E15" s="25">
        <v>39152.400000000001</v>
      </c>
      <c r="F15" s="26">
        <f>E15/1.2</f>
        <v>32627.000000000004</v>
      </c>
    </row>
    <row r="16" spans="1:6">
      <c r="A16" s="28"/>
      <c r="B16" s="5"/>
      <c r="C16" s="17"/>
      <c r="D16" s="6"/>
      <c r="E16" s="29"/>
      <c r="F16" s="30"/>
    </row>
    <row r="17" spans="4:6" ht="15.75" thickBot="1">
      <c r="D17" s="14"/>
      <c r="E17" s="27"/>
      <c r="F17" s="31">
        <f>SUM(F15:F16)</f>
        <v>32627.000000000004</v>
      </c>
    </row>
    <row r="18" spans="4:6">
      <c r="D18" s="14"/>
      <c r="E18" s="27"/>
      <c r="F18" s="27"/>
    </row>
    <row r="19" spans="4:6" ht="15.75">
      <c r="D19" s="32" t="s">
        <v>7</v>
      </c>
      <c r="E19" s="33"/>
      <c r="F19" s="34">
        <f>F7+F14+F17</f>
        <v>83084</v>
      </c>
    </row>
    <row r="20" spans="4:6">
      <c r="D20" s="35"/>
      <c r="E20" s="33"/>
    </row>
    <row r="23" spans="4:6">
      <c r="D23" t="s">
        <v>8</v>
      </c>
    </row>
    <row r="24" spans="4:6">
      <c r="D24" t="s">
        <v>25</v>
      </c>
    </row>
    <row r="27" spans="4:6">
      <c r="D27" t="s">
        <v>9</v>
      </c>
    </row>
    <row r="28" spans="4:6">
      <c r="D28" t="s">
        <v>10</v>
      </c>
    </row>
  </sheetData>
  <mergeCells count="1">
    <mergeCell ref="A1:F3"/>
  </mergeCell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2"/>
  <sheetViews>
    <sheetView tabSelected="1" topLeftCell="A4" workbookViewId="0">
      <selection activeCell="I28" sqref="I28"/>
    </sheetView>
  </sheetViews>
  <sheetFormatPr baseColWidth="10" defaultRowHeight="15"/>
  <cols>
    <col min="2" max="2" width="13.28515625" customWidth="1"/>
    <col min="3" max="3" width="41.7109375" customWidth="1"/>
    <col min="4" max="4" width="34.5703125" customWidth="1"/>
    <col min="6" max="6" width="19.140625" customWidth="1"/>
  </cols>
  <sheetData>
    <row r="1" spans="1:6">
      <c r="A1" s="58" t="s">
        <v>23</v>
      </c>
      <c r="B1" s="58"/>
      <c r="C1" s="58"/>
      <c r="D1" s="58"/>
      <c r="E1" s="58"/>
      <c r="F1" s="58"/>
    </row>
    <row r="2" spans="1:6">
      <c r="A2" s="58"/>
      <c r="B2" s="58"/>
      <c r="C2" s="58"/>
      <c r="D2" s="58"/>
      <c r="E2" s="58"/>
      <c r="F2" s="58"/>
    </row>
    <row r="3" spans="1:6">
      <c r="A3" s="58"/>
      <c r="B3" s="58"/>
      <c r="C3" s="58"/>
      <c r="D3" s="58"/>
      <c r="E3" s="58"/>
      <c r="F3" s="58"/>
    </row>
    <row r="4" spans="1:6" ht="18">
      <c r="A4" s="1"/>
      <c r="B4" s="1"/>
      <c r="C4" s="1"/>
      <c r="D4" s="1"/>
    </row>
    <row r="5" spans="1:6">
      <c r="F5" s="42"/>
    </row>
    <row r="6" spans="1:6" ht="26.25">
      <c r="A6" s="2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7" t="s">
        <v>5</v>
      </c>
    </row>
    <row r="7" spans="1:6">
      <c r="A7" s="15" t="s">
        <v>19</v>
      </c>
      <c r="B7" s="16">
        <v>43447</v>
      </c>
      <c r="C7" s="15" t="s">
        <v>20</v>
      </c>
      <c r="D7" s="17" t="s">
        <v>6</v>
      </c>
      <c r="E7" s="18">
        <v>53396.4</v>
      </c>
      <c r="F7" s="18">
        <f t="shared" ref="F7" si="0">E7/1.2</f>
        <v>44497</v>
      </c>
    </row>
    <row r="8" spans="1:6" ht="18.75" thickBot="1">
      <c r="A8" s="19"/>
      <c r="B8" s="20"/>
      <c r="C8" s="21"/>
      <c r="D8" s="14"/>
      <c r="E8" s="22"/>
      <c r="F8" s="50">
        <f>SUM(F7:F7)</f>
        <v>44497</v>
      </c>
    </row>
    <row r="9" spans="1:6">
      <c r="A9" s="57" t="s">
        <v>21</v>
      </c>
      <c r="B9" s="47">
        <v>43483</v>
      </c>
      <c r="C9" s="48" t="s">
        <v>22</v>
      </c>
      <c r="D9" s="8" t="s">
        <v>6</v>
      </c>
      <c r="E9" s="49">
        <v>39152.400000000001</v>
      </c>
      <c r="F9" s="52">
        <f>E9/1.2</f>
        <v>32627.000000000004</v>
      </c>
    </row>
    <row r="10" spans="1:6">
      <c r="A10" s="11" t="s">
        <v>26</v>
      </c>
      <c r="B10" s="12">
        <v>43528</v>
      </c>
      <c r="C10" s="43" t="s">
        <v>30</v>
      </c>
      <c r="D10" s="11" t="s">
        <v>6</v>
      </c>
      <c r="E10" s="45">
        <v>28872.84</v>
      </c>
      <c r="F10" s="51">
        <f t="shared" ref="F10:F15" si="1">E10/1.2</f>
        <v>24060.7</v>
      </c>
    </row>
    <row r="11" spans="1:6">
      <c r="A11" s="11" t="s">
        <v>27</v>
      </c>
      <c r="B11" s="12">
        <v>43553</v>
      </c>
      <c r="C11" s="43" t="s">
        <v>33</v>
      </c>
      <c r="D11" s="11" t="s">
        <v>6</v>
      </c>
      <c r="E11" s="45">
        <v>54741.599999999999</v>
      </c>
      <c r="F11" s="51">
        <f t="shared" si="1"/>
        <v>45618</v>
      </c>
    </row>
    <row r="12" spans="1:6">
      <c r="A12" s="11" t="s">
        <v>28</v>
      </c>
      <c r="B12" s="12">
        <v>43602</v>
      </c>
      <c r="C12" s="43" t="s">
        <v>31</v>
      </c>
      <c r="D12" s="11" t="s">
        <v>6</v>
      </c>
      <c r="E12" s="45">
        <v>42740.76</v>
      </c>
      <c r="F12" s="51">
        <f t="shared" si="1"/>
        <v>35617.300000000003</v>
      </c>
    </row>
    <row r="13" spans="1:6">
      <c r="A13" s="11" t="s">
        <v>29</v>
      </c>
      <c r="B13" s="12">
        <v>43648</v>
      </c>
      <c r="C13" s="43" t="s">
        <v>32</v>
      </c>
      <c r="D13" s="11" t="s">
        <v>6</v>
      </c>
      <c r="E13" s="45">
        <v>8944.7999999999993</v>
      </c>
      <c r="F13" s="51">
        <f t="shared" si="1"/>
        <v>7454</v>
      </c>
    </row>
    <row r="14" spans="1:6" s="44" customFormat="1">
      <c r="A14" s="15" t="s">
        <v>34</v>
      </c>
      <c r="B14" s="46">
        <v>43648</v>
      </c>
      <c r="C14" s="17" t="s">
        <v>35</v>
      </c>
      <c r="D14" s="6" t="s">
        <v>36</v>
      </c>
      <c r="E14" s="29"/>
      <c r="F14" s="30">
        <v>18000</v>
      </c>
    </row>
    <row r="15" spans="1:6" s="44" customFormat="1">
      <c r="A15" s="11" t="s">
        <v>39</v>
      </c>
      <c r="B15" s="53">
        <v>43698</v>
      </c>
      <c r="C15" s="54" t="s">
        <v>35</v>
      </c>
      <c r="D15" s="55" t="s">
        <v>38</v>
      </c>
      <c r="E15" s="45">
        <v>8623.2999999999993</v>
      </c>
      <c r="F15" s="51">
        <f t="shared" si="1"/>
        <v>7186.083333333333</v>
      </c>
    </row>
    <row r="16" spans="1:6" s="44" customFormat="1">
      <c r="A16" s="15" t="s">
        <v>40</v>
      </c>
      <c r="B16" s="46">
        <v>43700</v>
      </c>
      <c r="C16" s="17" t="s">
        <v>37</v>
      </c>
      <c r="D16" s="56" t="s">
        <v>38</v>
      </c>
      <c r="E16" s="29">
        <v>453.86</v>
      </c>
      <c r="F16" s="51">
        <f t="shared" ref="F16:F19" si="2">E16/1.2</f>
        <v>378.2166666666667</v>
      </c>
    </row>
    <row r="17" spans="1:6" s="44" customFormat="1">
      <c r="A17" s="63" t="s">
        <v>41</v>
      </c>
      <c r="B17" s="9">
        <v>43782</v>
      </c>
      <c r="C17" s="8" t="s">
        <v>42</v>
      </c>
      <c r="D17" s="8" t="s">
        <v>43</v>
      </c>
      <c r="E17" s="60">
        <v>240</v>
      </c>
      <c r="F17" s="52">
        <f t="shared" si="2"/>
        <v>200</v>
      </c>
    </row>
    <row r="18" spans="1:6" s="44" customFormat="1">
      <c r="A18" s="64" t="s">
        <v>44</v>
      </c>
      <c r="B18" s="12">
        <v>43782</v>
      </c>
      <c r="C18" s="11" t="s">
        <v>45</v>
      </c>
      <c r="D18" s="11" t="s">
        <v>46</v>
      </c>
      <c r="E18" s="61">
        <v>1260</v>
      </c>
      <c r="F18" s="51">
        <f t="shared" si="2"/>
        <v>1050</v>
      </c>
    </row>
    <row r="19" spans="1:6">
      <c r="A19" s="65" t="s">
        <v>47</v>
      </c>
      <c r="B19" s="16">
        <v>43782</v>
      </c>
      <c r="C19" s="15" t="s">
        <v>48</v>
      </c>
      <c r="D19" s="15" t="s">
        <v>6</v>
      </c>
      <c r="E19" s="62">
        <v>1641.6</v>
      </c>
      <c r="F19" s="30">
        <f t="shared" si="2"/>
        <v>1368</v>
      </c>
    </row>
    <row r="20" spans="1:6" s="44" customFormat="1">
      <c r="A20" s="14"/>
      <c r="B20" s="53"/>
      <c r="C20" s="14"/>
      <c r="D20" s="54"/>
      <c r="E20" s="27"/>
      <c r="F20" s="59"/>
    </row>
    <row r="21" spans="1:6" ht="15.75" thickBot="1">
      <c r="D21" s="14"/>
      <c r="E21" s="27"/>
      <c r="F21" s="31">
        <f>SUM(F9:F19)</f>
        <v>173559.30000000002</v>
      </c>
    </row>
    <row r="22" spans="1:6">
      <c r="D22" s="14"/>
      <c r="E22" s="27"/>
      <c r="F22" s="27"/>
    </row>
    <row r="23" spans="1:6" ht="15.75">
      <c r="D23" s="32" t="s">
        <v>7</v>
      </c>
      <c r="E23" s="33"/>
      <c r="F23" s="34">
        <f>F8+F21</f>
        <v>218056.30000000002</v>
      </c>
    </row>
    <row r="24" spans="1:6">
      <c r="D24" s="35"/>
      <c r="E24" s="33"/>
    </row>
    <row r="27" spans="1:6">
      <c r="D27" t="s">
        <v>8</v>
      </c>
    </row>
    <row r="28" spans="1:6">
      <c r="D28" s="44" t="s">
        <v>49</v>
      </c>
    </row>
    <row r="31" spans="1:6">
      <c r="D31" t="s">
        <v>9</v>
      </c>
    </row>
    <row r="32" spans="1:6">
      <c r="D32" t="s">
        <v>10</v>
      </c>
    </row>
  </sheetData>
  <mergeCells count="1">
    <mergeCell ref="A1:F3"/>
  </mergeCell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DETR</vt:lpstr>
      <vt:lpstr>SCHEMA BATI</vt:lpstr>
      <vt:lpstr>Feuil3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cp:lastPrinted>2019-09-06T12:55:05Z</cp:lastPrinted>
  <dcterms:created xsi:type="dcterms:W3CDTF">2019-01-22T15:12:48Z</dcterms:created>
  <dcterms:modified xsi:type="dcterms:W3CDTF">2019-11-18T14:52:50Z</dcterms:modified>
</cp:coreProperties>
</file>