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4855" windowHeight="1203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E13" i="1"/>
  <c r="E23" s="1"/>
  <c r="E26" s="1"/>
  <c r="E12"/>
  <c r="F9" s="1"/>
  <c r="H9" s="1"/>
  <c r="D23"/>
  <c r="C23"/>
  <c r="H16"/>
  <c r="K9"/>
  <c r="F11" l="1"/>
  <c r="H11" s="1"/>
  <c r="H23" s="1"/>
  <c r="H26" s="1"/>
  <c r="H28" s="1"/>
</calcChain>
</file>

<file path=xl/sharedStrings.xml><?xml version="1.0" encoding="utf-8"?>
<sst xmlns="http://schemas.openxmlformats.org/spreadsheetml/2006/main" count="34" uniqueCount="33">
  <si>
    <t>Dépenses - recettes Traverse AUSSAC</t>
  </si>
  <si>
    <t>PAYES</t>
  </si>
  <si>
    <t>NON PAYES</t>
  </si>
  <si>
    <t>Fonctionnement</t>
  </si>
  <si>
    <t xml:space="preserve">Investissement </t>
  </si>
  <si>
    <t>Investissement</t>
  </si>
  <si>
    <t>Dépenses H,T</t>
  </si>
  <si>
    <t>Dépenses H.T</t>
  </si>
  <si>
    <t>BASES</t>
  </si>
  <si>
    <t>% attribué</t>
  </si>
  <si>
    <t>calculée</t>
  </si>
  <si>
    <t>montant subv. Accordée</t>
  </si>
  <si>
    <t>Plafond</t>
  </si>
  <si>
    <t xml:space="preserve">Travaux aménagement : </t>
  </si>
  <si>
    <t>Lot 01</t>
  </si>
  <si>
    <t>DETR</t>
  </si>
  <si>
    <t>Lot 02</t>
  </si>
  <si>
    <t>DSIL</t>
  </si>
  <si>
    <t xml:space="preserve">MO </t>
  </si>
  <si>
    <t>Bande de roulement du lot 1</t>
  </si>
  <si>
    <t>amende de police</t>
  </si>
  <si>
    <t>bande de roulement CD16</t>
  </si>
  <si>
    <t>Schéma bâti</t>
  </si>
  <si>
    <t>Effacement des réseaux</t>
  </si>
  <si>
    <t>Levés topos</t>
  </si>
  <si>
    <t>Mobilier éclairage</t>
  </si>
  <si>
    <t>Pubicité (DILA, SAPESO)</t>
  </si>
  <si>
    <t>TOTAUX</t>
  </si>
  <si>
    <t>RESTE A PAYER ttc</t>
  </si>
  <si>
    <t>RESTE A PERCEVOIR</t>
  </si>
  <si>
    <t>RESTE A CHARGE COMMUNE ttc</t>
  </si>
  <si>
    <t>Atelier du sablier</t>
  </si>
  <si>
    <t>3D Revêtement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</si>
</sst>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4" fillId="0" borderId="0" xfId="0" applyNumberFormat="1" applyFont="1" applyAlignment="1">
      <alignment horizontal="right"/>
    </xf>
    <xf numFmtId="8" fontId="0" fillId="0" borderId="0" xfId="0" applyNumberFormat="1"/>
    <xf numFmtId="8" fontId="2" fillId="0" borderId="0" xfId="0" applyNumberFormat="1" applyFont="1"/>
    <xf numFmtId="44" fontId="4" fillId="0" borderId="0" xfId="0" applyNumberFormat="1" applyFont="1" applyAlignment="1">
      <alignment horizontal="right"/>
    </xf>
    <xf numFmtId="9" fontId="0" fillId="0" borderId="0" xfId="0" applyNumberFormat="1"/>
    <xf numFmtId="0" fontId="2" fillId="0" borderId="0" xfId="0" applyFont="1"/>
    <xf numFmtId="9" fontId="2" fillId="0" borderId="0" xfId="1" applyFont="1"/>
    <xf numFmtId="8" fontId="4" fillId="0" borderId="0" xfId="0" applyNumberFormat="1" applyFont="1"/>
    <xf numFmtId="164" fontId="5" fillId="0" borderId="0" xfId="0" applyNumberFormat="1" applyFont="1"/>
    <xf numFmtId="8" fontId="5" fillId="0" borderId="0" xfId="0" applyNumberFormat="1" applyFont="1"/>
    <xf numFmtId="0" fontId="6" fillId="0" borderId="0" xfId="0" applyFont="1" applyBorder="1" applyAlignment="1">
      <alignment horizontal="left"/>
    </xf>
    <xf numFmtId="164" fontId="5" fillId="0" borderId="0" xfId="0" applyNumberFormat="1" applyFont="1" applyBorder="1"/>
    <xf numFmtId="0" fontId="0" fillId="0" borderId="0" xfId="0" applyBorder="1"/>
    <xf numFmtId="8" fontId="2" fillId="0" borderId="0" xfId="0" applyNumberFormat="1" applyFont="1" applyBorder="1"/>
    <xf numFmtId="44" fontId="0" fillId="0" borderId="0" xfId="0" applyNumberFormat="1" applyBorder="1"/>
    <xf numFmtId="8" fontId="0" fillId="0" borderId="0" xfId="0" applyNumberFormat="1" applyBorder="1"/>
    <xf numFmtId="0" fontId="2" fillId="0" borderId="0" xfId="0" applyFont="1" applyBorder="1"/>
    <xf numFmtId="164" fontId="2" fillId="0" borderId="0" xfId="0" applyNumberFormat="1" applyFont="1" applyBorder="1"/>
    <xf numFmtId="8" fontId="0" fillId="0" borderId="1" xfId="0" applyNumberFormat="1" applyBorder="1"/>
    <xf numFmtId="0" fontId="2" fillId="0" borderId="2" xfId="0" applyFont="1" applyBorder="1"/>
    <xf numFmtId="0" fontId="2" fillId="0" borderId="3" xfId="0" applyFont="1" applyBorder="1"/>
    <xf numFmtId="8" fontId="2" fillId="0" borderId="4" xfId="0" applyNumberFormat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E11" sqref="E11"/>
    </sheetView>
  </sheetViews>
  <sheetFormatPr baseColWidth="10" defaultRowHeight="15"/>
  <cols>
    <col min="1" max="1" width="26.140625" customWidth="1"/>
    <col min="2" max="2" width="15.5703125" customWidth="1"/>
    <col min="3" max="4" width="18.5703125" customWidth="1"/>
    <col min="5" max="5" width="16.5703125" customWidth="1"/>
    <col min="6" max="6" width="16.42578125" customWidth="1"/>
    <col min="8" max="8" width="22" bestFit="1" customWidth="1"/>
    <col min="10" max="10" width="22.7109375" bestFit="1" customWidth="1"/>
  </cols>
  <sheetData>
    <row r="1" spans="1:11" ht="2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21">
      <c r="A2" s="1"/>
      <c r="B2" s="1"/>
      <c r="C2" s="1"/>
      <c r="D2" s="1"/>
      <c r="E2" s="1"/>
      <c r="F2" s="1"/>
      <c r="G2" s="1"/>
      <c r="H2" s="1"/>
      <c r="I2" s="1"/>
    </row>
    <row r="3" spans="1:11" ht="21">
      <c r="A3" s="1"/>
      <c r="B3" s="1"/>
      <c r="C3" s="1"/>
      <c r="D3" s="1"/>
      <c r="E3" s="1"/>
      <c r="F3" s="1"/>
      <c r="G3" s="1"/>
      <c r="H3" s="1"/>
      <c r="I3" s="1"/>
    </row>
    <row r="4" spans="1:11">
      <c r="B4" s="2" t="s">
        <v>1</v>
      </c>
      <c r="C4" s="2"/>
      <c r="D4" s="2" t="s">
        <v>2</v>
      </c>
      <c r="E4" s="2"/>
    </row>
    <row r="5" spans="1:11">
      <c r="B5" t="s">
        <v>3</v>
      </c>
      <c r="C5" t="s">
        <v>4</v>
      </c>
      <c r="D5" t="s">
        <v>3</v>
      </c>
      <c r="E5" t="s">
        <v>5</v>
      </c>
    </row>
    <row r="6" spans="1:11">
      <c r="B6" t="s">
        <v>6</v>
      </c>
      <c r="C6" t="s">
        <v>7</v>
      </c>
      <c r="F6" t="s">
        <v>8</v>
      </c>
      <c r="G6" t="s">
        <v>9</v>
      </c>
      <c r="H6" t="s">
        <v>10</v>
      </c>
      <c r="J6" t="s">
        <v>11</v>
      </c>
      <c r="K6" t="s">
        <v>12</v>
      </c>
    </row>
    <row r="8" spans="1:11" ht="18.75">
      <c r="A8" t="s">
        <v>13</v>
      </c>
      <c r="C8" s="3"/>
      <c r="E8" s="4"/>
      <c r="F8" s="5"/>
    </row>
    <row r="9" spans="1:11" ht="18.75">
      <c r="A9" t="s">
        <v>14</v>
      </c>
      <c r="C9" s="6"/>
      <c r="E9" s="3">
        <v>191242</v>
      </c>
      <c r="F9" s="5">
        <f>E9+E11+E12+C12+C19+C21</f>
        <v>210677.11</v>
      </c>
      <c r="G9" s="7">
        <v>0.3</v>
      </c>
      <c r="H9" s="4">
        <f>F9*G9</f>
        <v>63203.132999999994</v>
      </c>
      <c r="I9" t="s">
        <v>15</v>
      </c>
      <c r="J9">
        <v>57962.7</v>
      </c>
      <c r="K9">
        <f>J9</f>
        <v>57962.7</v>
      </c>
    </row>
    <row r="10" spans="1:11" ht="18.75">
      <c r="A10" t="s">
        <v>32</v>
      </c>
      <c r="C10" s="6"/>
      <c r="E10" s="3">
        <v>15000</v>
      </c>
      <c r="F10" s="5"/>
      <c r="G10" s="7"/>
      <c r="H10" s="4"/>
    </row>
    <row r="11" spans="1:11" ht="18.75">
      <c r="A11" t="s">
        <v>16</v>
      </c>
      <c r="C11" s="6"/>
      <c r="E11" s="3">
        <v>8614.2999999999993</v>
      </c>
      <c r="F11" s="5">
        <f>F9</f>
        <v>210677.11</v>
      </c>
      <c r="G11" s="7">
        <v>0.15</v>
      </c>
      <c r="H11" s="4">
        <f>F11*G11</f>
        <v>31601.566499999997</v>
      </c>
      <c r="I11" t="s">
        <v>17</v>
      </c>
    </row>
    <row r="12" spans="1:11" ht="18.75">
      <c r="A12" t="s">
        <v>18</v>
      </c>
      <c r="C12" s="6">
        <v>7060</v>
      </c>
      <c r="E12" s="6">
        <f>F12-C12</f>
        <v>200</v>
      </c>
      <c r="F12" s="8">
        <v>7260</v>
      </c>
    </row>
    <row r="13" spans="1:11" ht="18.75">
      <c r="A13" t="s">
        <v>31</v>
      </c>
      <c r="C13" s="6">
        <v>1600</v>
      </c>
      <c r="E13" s="6">
        <f>F13-C13</f>
        <v>2200</v>
      </c>
      <c r="F13" s="8">
        <v>3800</v>
      </c>
    </row>
    <row r="14" spans="1:11" ht="18.75">
      <c r="A14" t="s">
        <v>19</v>
      </c>
      <c r="E14" s="6">
        <v>23204</v>
      </c>
      <c r="F14" s="5">
        <v>15470</v>
      </c>
      <c r="G14" s="9">
        <v>0.3</v>
      </c>
      <c r="H14" s="5">
        <v>4641</v>
      </c>
      <c r="I14" s="4" t="s">
        <v>20</v>
      </c>
    </row>
    <row r="15" spans="1:11" ht="18.75">
      <c r="C15" s="6"/>
      <c r="H15" s="5">
        <v>20000</v>
      </c>
      <c r="I15" t="s">
        <v>21</v>
      </c>
    </row>
    <row r="16" spans="1:11" ht="18.75">
      <c r="C16" s="6"/>
      <c r="F16" s="4">
        <v>56314.3</v>
      </c>
      <c r="G16" s="7">
        <v>0.3</v>
      </c>
      <c r="H16" s="5">
        <f>F16*G16</f>
        <v>16894.29</v>
      </c>
      <c r="I16" t="s">
        <v>22</v>
      </c>
    </row>
    <row r="17" spans="1:9" ht="18.75">
      <c r="C17" s="6"/>
      <c r="H17" s="5"/>
    </row>
    <row r="18" spans="1:9" ht="18.75">
      <c r="A18" t="s">
        <v>23</v>
      </c>
      <c r="C18" s="10">
        <v>0</v>
      </c>
      <c r="D18" s="11">
        <v>77395.37</v>
      </c>
      <c r="F18" s="8"/>
      <c r="I18" s="5"/>
    </row>
    <row r="19" spans="1:9" ht="18.75">
      <c r="A19" t="s">
        <v>24</v>
      </c>
      <c r="C19" s="12">
        <v>2320</v>
      </c>
      <c r="F19" s="8"/>
    </row>
    <row r="20" spans="1:9" ht="18.75">
      <c r="A20" t="s">
        <v>25</v>
      </c>
      <c r="E20" s="12">
        <v>16129.17</v>
      </c>
      <c r="F20" s="8"/>
    </row>
    <row r="21" spans="1:9" ht="18.75">
      <c r="A21" t="s">
        <v>26</v>
      </c>
      <c r="C21" s="12">
        <v>1240.81</v>
      </c>
      <c r="F21" s="8"/>
    </row>
    <row r="22" spans="1:9" ht="18.75">
      <c r="B22" s="13"/>
      <c r="C22" s="14"/>
      <c r="D22" s="15"/>
      <c r="E22" s="15"/>
      <c r="F22" s="16"/>
    </row>
    <row r="23" spans="1:9">
      <c r="A23" t="s">
        <v>27</v>
      </c>
      <c r="B23" s="15"/>
      <c r="C23" s="17">
        <f>SUM(C9:C22)</f>
        <v>12220.81</v>
      </c>
      <c r="D23" s="15">
        <f>SUM(D9:D22)</f>
        <v>77395.37</v>
      </c>
      <c r="E23" s="18">
        <f>SUM(E9:E22)</f>
        <v>256589.47</v>
      </c>
      <c r="F23" s="19"/>
      <c r="H23" s="4">
        <f>SUM(H11:H22)+K9</f>
        <v>131099.55650000001</v>
      </c>
    </row>
    <row r="24" spans="1:9">
      <c r="B24" s="15"/>
      <c r="C24" s="15"/>
      <c r="D24" s="15"/>
      <c r="E24" s="15"/>
      <c r="F24" s="19"/>
    </row>
    <row r="25" spans="1:9" ht="15.75" thickBot="1">
      <c r="B25" s="15"/>
      <c r="C25" s="20"/>
      <c r="D25" s="15"/>
      <c r="E25" s="15"/>
      <c r="F25" s="16"/>
    </row>
    <row r="26" spans="1:9" ht="15.75" thickBot="1">
      <c r="B26" s="15"/>
      <c r="C26" s="19" t="s">
        <v>28</v>
      </c>
      <c r="D26" s="15"/>
      <c r="E26" s="21">
        <f>(E23+D23)*1.2</f>
        <v>400781.80799999996</v>
      </c>
      <c r="F26" s="19" t="s">
        <v>29</v>
      </c>
      <c r="H26" s="4">
        <f>H23</f>
        <v>131099.55650000001</v>
      </c>
    </row>
    <row r="27" spans="1:9" ht="15.75" thickBot="1">
      <c r="B27" s="15"/>
      <c r="C27" s="15"/>
      <c r="D27" s="15"/>
      <c r="E27" s="15"/>
      <c r="F27" s="20"/>
    </row>
    <row r="28" spans="1:9" ht="15.75" thickBot="1">
      <c r="B28" s="15"/>
      <c r="C28" s="15"/>
      <c r="D28" s="15"/>
      <c r="E28" s="15"/>
      <c r="F28" s="22" t="s">
        <v>30</v>
      </c>
      <c r="G28" s="23"/>
      <c r="H28" s="24">
        <f>E26-H26</f>
        <v>269682.25149999995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2019-06-24T14:30:26Z</dcterms:created>
  <dcterms:modified xsi:type="dcterms:W3CDTF">2019-06-24T15:20:50Z</dcterms:modified>
</cp:coreProperties>
</file>