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Tableau annualisé" sheetId="1" state="visible" r:id="rId2"/>
    <sheet name="Feuille de calcul année en cour" sheetId="2" state="visible" r:id="rId3"/>
    <sheet name="Feuille de calcul année de réf" sheetId="3" state="visible" r:id="rId4"/>
    <sheet name="Planning temps"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<sst xmlns="http://schemas.openxmlformats.org/spreadsheetml/2006/main" count="198" uniqueCount="128">
  <si>
    <r>
      <rPr>
        <b val="true"/>
        <sz val="14"/>
        <rFont val="Verdana"/>
        <family val="2"/>
        <charset val="1"/>
      </rPr>
      <t xml:space="preserve">ANNEE SCOLAIRE 2021-2022
(</t>
    </r>
    <r>
      <rPr>
        <b val="true"/>
        <sz val="10"/>
        <rFont val="Verdana"/>
        <family val="2"/>
        <charset val="1"/>
      </rPr>
      <t xml:space="preserve">Aucun texte réglementaire ne prévoit le calcul de l’annualisation du temps
 de travail des agents tant à temps complet qu’à temps non complet.)
</t>
    </r>
  </si>
  <si>
    <t xml:space="preserve">NOM DE LA COLLECTIVITE :</t>
  </si>
  <si>
    <t xml:space="preserve">AUSSAC-VADALLE</t>
  </si>
  <si>
    <t xml:space="preserve">DATE DE DEBUT DU CONTRAT :</t>
  </si>
  <si>
    <t xml:space="preserve">NOM ET PRENOM DE L'AGENT:</t>
  </si>
  <si>
    <t xml:space="preserve">RENAUD CHRISTELLE</t>
  </si>
  <si>
    <t xml:space="preserve">DATE DE FIN DU CONTRAT :</t>
  </si>
  <si>
    <r>
      <rPr>
        <sz val="10"/>
        <rFont val="Arial"/>
        <family val="2"/>
        <charset val="1"/>
      </rPr>
      <t xml:space="preserve">Complétez ce calendrier en indiquant des valeurs décimales (ex : si l'agent travaille 7h15min par jour, inscrire 7.25 h). Vous obtiendrez en bas du document le nombre d'heures effectuées dans l'année et la durée hebdomadaire de service à retenir. </t>
    </r>
    <r>
      <rPr>
        <b val="true"/>
        <u val="single"/>
        <sz val="10"/>
        <rFont val="Arial"/>
        <family val="2"/>
        <charset val="1"/>
      </rPr>
      <t xml:space="preserve">ATTENTION : seuls les jours réellement travaillés dans la période du contrat de travail doivent être indiqués.</t>
    </r>
  </si>
  <si>
    <t xml:space="preserve">mercredi 01 septembre 2021</t>
  </si>
  <si>
    <t xml:space="preserve">h</t>
  </si>
  <si>
    <t xml:space="preserve">jour de rentrée des enseignants si vous ne l'avez pas déjà prise en compte dans le calcul d'heures de l'année scolaire 2018/2019</t>
  </si>
  <si>
    <t xml:space="preserve">Les heures doivent être mentionnées en centièmes</t>
  </si>
  <si>
    <t xml:space="preserve">SEPTEMBRE</t>
  </si>
  <si>
    <t xml:space="preserve">Heures</t>
  </si>
  <si>
    <t xml:space="preserve">Nbre d'heures travaillés</t>
  </si>
  <si>
    <t xml:space="preserve">OCTOBRE</t>
  </si>
  <si>
    <t xml:space="preserve">NOVEMBRE</t>
  </si>
  <si>
    <t xml:space="preserve">DECEMBRE</t>
  </si>
  <si>
    <t xml:space="preserve">JANVIER</t>
  </si>
  <si>
    <t xml:space="preserve">FÉVRIER</t>
  </si>
  <si>
    <t xml:space="preserve">MARS</t>
  </si>
  <si>
    <t xml:space="preserve">AVRIL</t>
  </si>
  <si>
    <t xml:space="preserve">MAI</t>
  </si>
  <si>
    <t xml:space="preserve">JUIN</t>
  </si>
  <si>
    <t xml:space="preserve">JUILLET</t>
  </si>
  <si>
    <t xml:space="preserve">AOÛT</t>
  </si>
  <si>
    <t xml:space="preserve">fériés</t>
  </si>
  <si>
    <t xml:space="preserve">rentrée des élèves le 02 septembre 2021</t>
  </si>
  <si>
    <t xml:space="preserve">week-ends</t>
  </si>
  <si>
    <t xml:space="preserve">NB : Ce tableau n'inclut pas la pré-rentrée du personnel enseignant</t>
  </si>
  <si>
    <t xml:space="preserve">=</t>
  </si>
  <si>
    <t xml:space="preserve">140 jours pleins au total</t>
  </si>
  <si>
    <t xml:space="preserve">vacances scolaires</t>
  </si>
  <si>
    <t xml:space="preserve">et 36 mercredis</t>
  </si>
  <si>
    <t xml:space="preserve">Nombre d'heures de travail effectuées sur la période :</t>
  </si>
  <si>
    <t xml:space="preserve">REFERENCES DE CALCUL :</t>
  </si>
  <si>
    <r>
      <rPr>
        <b val="true"/>
        <sz val="10"/>
        <rFont val="Verdana"/>
        <family val="2"/>
        <charset val="1"/>
      </rPr>
      <t xml:space="preserve">Un agent à temps complet :
</t>
    </r>
    <r>
      <rPr>
        <i val="true"/>
        <sz val="10"/>
        <rFont val="Verdana"/>
        <family val="2"/>
        <charset val="1"/>
      </rPr>
      <t xml:space="preserve">-&gt; doit effectuer 1 600 heures de travail dans l'année + 7 heures pour la journée de solidarité
-&gt; est payé 1 820 heures par an (35Heures x52 semaines)
-&gt; est payé 151,67 heures par mois
-&gt; est payé 35 heures par semaine</t>
    </r>
  </si>
  <si>
    <t xml:space="preserve">*Il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</si>
  <si>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 xml:space="preserve">Calcul de la durée du contrat :</t>
  </si>
  <si>
    <t xml:space="preserve">Jour début de contrat</t>
  </si>
  <si>
    <t xml:space="preserve">Jour fin de contrat</t>
  </si>
  <si>
    <t xml:space="preserve">Mois début de contrat</t>
  </si>
  <si>
    <t xml:space="preserve">Mois fin de contrat</t>
  </si>
  <si>
    <t xml:space="preserve">Date de début du contrat :</t>
  </si>
  <si>
    <t xml:space="preserve">Année début de contrat</t>
  </si>
  <si>
    <t xml:space="preserve">Année fin de contrat</t>
  </si>
  <si>
    <t xml:space="preserve">Date de fin du contrat :</t>
  </si>
  <si>
    <t xml:space="preserve">Nombre de jours du premier mois</t>
  </si>
  <si>
    <t xml:space="preserve">Nombre de jours sur les autres mois</t>
  </si>
  <si>
    <t xml:space="preserve">Durée du contrat (en mois)</t>
  </si>
  <si>
    <t xml:space="preserve">Nombre de jours du dernier mois</t>
  </si>
  <si>
    <t xml:space="preserve">Nombre d'heures de travail effectuées sur la période (voir le résultat de la page 1) :</t>
  </si>
  <si>
    <t xml:space="preserve">heures</t>
  </si>
  <si>
    <t xml:space="preserve">Nombre d'heures de travail à effectuer sur la période de contrat au titre de la journée de solidarité :</t>
  </si>
  <si>
    <t xml:space="preserve">Nombre d'heures à effectuer sur la période</t>
  </si>
  <si>
    <t xml:space="preserve">Nombre d'heures de travail payées sur la période :</t>
  </si>
  <si>
    <t xml:space="preserve">heures faites correspondent à </t>
  </si>
  <si>
    <t xml:space="preserve">heures payées</t>
  </si>
  <si>
    <t xml:space="preserve">x 1820 / 1607</t>
  </si>
  <si>
    <t xml:space="preserve">Nombre d'heures payées par mois :</t>
  </si>
  <si>
    <t xml:space="preserve">heures payées sur</t>
  </si>
  <si>
    <t xml:space="preserve">mois correspondent à </t>
  </si>
  <si>
    <t xml:space="preserve">heures payées par mois</t>
  </si>
  <si>
    <t xml:space="preserve">∕</t>
  </si>
  <si>
    <t xml:space="preserve">Nombre d'heures payées par semaine :</t>
  </si>
  <si>
    <t xml:space="preserve">heures payées par mois correspondent à </t>
  </si>
  <si>
    <t xml:space="preserve">heures payées par semaine</t>
  </si>
  <si>
    <t xml:space="preserve">Valeur entière DHS</t>
  </si>
  <si>
    <t xml:space="preserve">Valeur décimale convertie en minutes</t>
  </si>
  <si>
    <t xml:space="preserve"> x 35 / 151,67</t>
  </si>
  <si>
    <t xml:space="preserve">CONCLUSION :</t>
  </si>
  <si>
    <t xml:space="preserve">La durée hebdomadaire à retenir (qui sera indiquée sur l'acte d'engagement et servira pour la paie) est égale à  :</t>
  </si>
  <si>
    <t xml:space="preserve">heures/semaine soit :</t>
  </si>
  <si>
    <t xml:space="preserve">minutes</t>
  </si>
  <si>
    <t xml:space="preserve">ATTENTION :</t>
  </si>
  <si>
    <r>
      <rPr>
        <sz val="10"/>
        <rFont val="Verdana"/>
        <family val="2"/>
        <charset val="1"/>
      </rP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val="true"/>
        <sz val="10"/>
        <rFont val="Verdana"/>
        <family val="2"/>
        <charset val="1"/>
      </rPr>
      <t xml:space="preserve">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
</t>
    </r>
    <r>
      <rPr>
        <sz val="10"/>
        <rFont val="Verdana"/>
        <family val="2"/>
        <charset val="1"/>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</si>
  <si>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 xml:space="preserve">En résumé voici les étapes à suivre pour utiliser ce simulateur :</t>
  </si>
  <si>
    <t xml:space="preserve">entrer la date de début et la date de fin de contrat</t>
  </si>
  <si>
    <t xml:space="preserve">saisir les heures planifiées sur la période de contrat de travail ( jour par jour)</t>
  </si>
  <si>
    <t xml:space="preserve">le total des heures à effectuer apparait en cellule I 83 de la page 1</t>
  </si>
  <si>
    <t xml:space="preserve">En page 2, différents calculs sont automatiquement effectués</t>
  </si>
  <si>
    <t xml:space="preserve">le nombre d'heures au titre de la journée de solidarité est calculé (il conviendra de demander à l'agent de réaliser ces heures en plus de celles arrêtées dans le planning)</t>
  </si>
  <si>
    <t xml:space="preserve">la durée hebdomadaire à payer apparait en cellule G40</t>
  </si>
  <si>
    <t xml:space="preserve">Il n'y a pas lieu de payer en plus les jours fériés et les congés annuels qui ont été intégrés en référence aux 1607 heures</t>
  </si>
  <si>
    <t xml:space="preserve">Un agent à temps complet :
-&gt; doit effectuer 1 600 heures de travail dans l'année + 7 heures pour la journée de solidarité
-&gt; est payé 1 820 heures par an (35Heures x52 semaines)
-&gt; est payé 151,67 heures par mois
-&gt; est payé 35 heures par semaine</t>
  </si>
  <si>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</si>
  <si>
    <t xml:space="preserve">CHRISTELLE</t>
  </si>
  <si>
    <t xml:space="preserve">2020/2021</t>
  </si>
  <si>
    <t xml:space="preserve">Année de référence</t>
  </si>
  <si>
    <t xml:space="preserve">HORAIRE JOUR</t>
  </si>
  <si>
    <t xml:space="preserve">TEMPS</t>
  </si>
  <si>
    <t xml:space="preserve">POSTE TRAVAIL</t>
  </si>
  <si>
    <t xml:space="preserve">8h-12h</t>
  </si>
  <si>
    <t xml:space="preserve">4h</t>
  </si>
  <si>
    <t xml:space="preserve">cuisine</t>
  </si>
  <si>
    <t xml:space="preserve">12h-12h15</t>
  </si>
  <si>
    <t xml:space="preserve">15'</t>
  </si>
  <si>
    <t xml:space="preserve">pause</t>
  </si>
  <si>
    <t xml:space="preserve">12h15-15h30</t>
  </si>
  <si>
    <t xml:space="preserve">3H15</t>
  </si>
  <si>
    <t xml:space="preserve">Réfectoire/nettoyage</t>
  </si>
  <si>
    <t xml:space="preserve">15h30-16h15</t>
  </si>
  <si>
    <t xml:space="preserve">45'</t>
  </si>
  <si>
    <t xml:space="preserve">libre </t>
  </si>
  <si>
    <t xml:space="preserve">16h15-16h50</t>
  </si>
  <si>
    <t xml:space="preserve">35'</t>
  </si>
  <si>
    <t xml:space="preserve">garderie</t>
  </si>
  <si>
    <t xml:space="preserve">total cantine</t>
  </si>
  <si>
    <t xml:space="preserve">7h50'</t>
  </si>
  <si>
    <t xml:space="preserve">total semaine 4j</t>
  </si>
  <si>
    <t xml:space="preserve">31h20</t>
  </si>
  <si>
    <t xml:space="preserve">soit</t>
  </si>
  <si>
    <t xml:space="preserve">Heures sur 37 semaines</t>
  </si>
  <si>
    <t xml:space="preserve">  1h31</t>
  </si>
  <si>
    <t xml:space="preserve">Total </t>
  </si>
  <si>
    <t xml:space="preserve">32h51</t>
  </si>
  <si>
    <t xml:space="preserve">soit heures journalières</t>
  </si>
  <si>
    <t xml:space="preserve">8h13 minutes</t>
  </si>
  <si>
    <t xml:space="preserve">Grand ménage </t>
  </si>
  <si>
    <t xml:space="preserve">25h</t>
  </si>
  <si>
    <t xml:space="preserve">Commission menus</t>
  </si>
  <si>
    <t xml:space="preserve">5h</t>
  </si>
  <si>
    <t xml:space="preserve">Sortie poubelle ?</t>
  </si>
  <si>
    <t xml:space="preserve">2h30</t>
  </si>
  <si>
    <t xml:space="preserve">Pré-rentrée (livraison du jeudi)</t>
  </si>
  <si>
    <t xml:space="preserve">16h</t>
  </si>
  <si>
    <t xml:space="preserve">48h30</t>
  </si>
  <si>
    <t xml:space="preserve">dispaché s/ 37 semaines</t>
  </si>
</sst>
</file>

<file path=xl/styles.xml><?xml version="1.0" encoding="utf-8"?>
<styleSheet xmlns="http://schemas.openxmlformats.org/spreadsheetml/2006/main">
  <numFmts count="6">
    <numFmt numFmtId="164" formatCode="General"/>
    <numFmt numFmtId="165" formatCode="[$-40C]DD/MM/YYYY"/>
    <numFmt numFmtId="166" formatCode="0.00"/>
    <numFmt numFmtId="167" formatCode="0"/>
    <numFmt numFmtId="168" formatCode="#,##0"/>
    <numFmt numFmtId="169" formatCode="#,##0.00"/>
  </numFmts>
  <fonts count="48">
    <font>
      <sz val="11"/>
      <color rgb="FF000000"/>
      <name val="Calibri"/>
      <family val="2"/>
      <charset val="1"/>
    </font>
    <font>
      <sz val="10"/>
      <name val="Arial"/>
      <family val="0"/>
    </font>
    <font>
      <sz val="10"/>
      <name val="Arial"/>
      <family val="0"/>
    </font>
    <font>
      <sz val="10"/>
      <name val="Arial"/>
      <family val="0"/>
    </font>
    <font>
      <sz val="10"/>
      <name val="Arial"/>
      <family val="2"/>
      <charset val="1"/>
    </font>
    <font>
      <sz val="10"/>
      <color rgb="FFFF0000"/>
      <name val="Arial"/>
      <family val="2"/>
      <charset val="1"/>
    </font>
    <font>
      <b val="true"/>
      <sz val="14"/>
      <name val="Verdana"/>
      <family val="2"/>
      <charset val="1"/>
    </font>
    <font>
      <b val="true"/>
      <sz val="10"/>
      <name val="Verdana"/>
      <family val="2"/>
      <charset val="1"/>
    </font>
    <font>
      <b val="true"/>
      <sz val="10"/>
      <name val="Arial"/>
      <family val="2"/>
      <charset val="1"/>
    </font>
    <font>
      <b val="true"/>
      <u val="single"/>
      <sz val="10"/>
      <name val="Arial"/>
      <family val="2"/>
      <charset val="1"/>
    </font>
    <font>
      <i val="true"/>
      <sz val="10"/>
      <name val="Arial"/>
      <family val="2"/>
      <charset val="1"/>
    </font>
    <font>
      <sz val="7"/>
      <name val="Arial"/>
      <family val="2"/>
      <charset val="1"/>
    </font>
    <font>
      <b val="true"/>
      <sz val="10"/>
      <color rgb="FFFF0000"/>
      <name val="Arial"/>
      <family val="2"/>
      <charset val="1"/>
    </font>
    <font>
      <sz val="9"/>
      <name val="Arial"/>
      <family val="2"/>
      <charset val="1"/>
    </font>
    <font>
      <sz val="8"/>
      <color rgb="FF808080"/>
      <name val="Arial"/>
      <family val="2"/>
      <charset val="1"/>
    </font>
    <font>
      <sz val="8"/>
      <name val="Arial"/>
      <family val="2"/>
      <charset val="1"/>
    </font>
    <font>
      <b val="true"/>
      <sz val="11"/>
      <name val="Arial"/>
      <family val="2"/>
      <charset val="1"/>
    </font>
    <font>
      <sz val="9"/>
      <color rgb="FF000000"/>
      <name val="Arial"/>
      <family val="2"/>
      <charset val="1"/>
    </font>
    <font>
      <b val="true"/>
      <sz val="10"/>
      <color rgb="FFCC0099"/>
      <name val="Arial"/>
      <family val="2"/>
      <charset val="1"/>
    </font>
    <font>
      <u val="single"/>
      <sz val="8"/>
      <color rgb="FF0000FF"/>
      <name val="Arial"/>
      <family val="2"/>
      <charset val="1"/>
    </font>
    <font>
      <b val="true"/>
      <u val="single"/>
      <sz val="10"/>
      <name val="Verdana"/>
      <family val="2"/>
      <charset val="1"/>
    </font>
    <font>
      <i val="true"/>
      <sz val="10"/>
      <name val="Verdana"/>
      <family val="2"/>
      <charset val="1"/>
    </font>
    <font>
      <b val="true"/>
      <i val="true"/>
      <sz val="10"/>
      <name val="Verdana"/>
      <family val="2"/>
      <charset val="1"/>
    </font>
    <font>
      <b val="true"/>
      <sz val="10"/>
      <color rgb="FFBFBFBF"/>
      <name val="Arial"/>
      <family val="2"/>
      <charset val="1"/>
    </font>
    <font>
      <sz val="10"/>
      <color rgb="FFBFBFBF"/>
      <name val="Arial"/>
      <family val="2"/>
      <charset val="1"/>
    </font>
    <font>
      <b val="true"/>
      <i val="true"/>
      <sz val="10"/>
      <color rgb="FFBFBFBF"/>
      <name val="Arial"/>
      <family val="2"/>
      <charset val="1"/>
    </font>
    <font>
      <sz val="8"/>
      <name val="Verdana"/>
      <family val="2"/>
      <charset val="1"/>
    </font>
    <font>
      <sz val="10"/>
      <name val="Verdana"/>
      <family val="2"/>
      <charset val="1"/>
    </font>
    <font>
      <u val="single"/>
      <sz val="10"/>
      <name val="Verdana"/>
      <family val="2"/>
      <charset val="1"/>
    </font>
    <font>
      <i val="true"/>
      <sz val="10"/>
      <color rgb="FFBFBFBF"/>
      <name val="Arial"/>
      <family val="2"/>
      <charset val="1"/>
    </font>
    <font>
      <sz val="10"/>
      <color rgb="FFD9D9D9"/>
      <name val="Verdana"/>
      <family val="2"/>
      <charset val="1"/>
    </font>
    <font>
      <sz val="10"/>
      <color rgb="FFFFFFFF"/>
      <name val="Verdana"/>
      <family val="2"/>
      <charset val="1"/>
    </font>
    <font>
      <sz val="10"/>
      <color rgb="FFFF0000"/>
      <name val="Verdana"/>
      <family val="2"/>
      <charset val="1"/>
    </font>
    <font>
      <i val="true"/>
      <sz val="10"/>
      <color rgb="FF0070C0"/>
      <name val="Verdana"/>
      <family val="2"/>
      <charset val="1"/>
    </font>
    <font>
      <sz val="10"/>
      <color rgb="FF0070C0"/>
      <name val="Verdana"/>
      <family val="2"/>
      <charset val="1"/>
    </font>
    <font>
      <b val="true"/>
      <sz val="10"/>
      <color rgb="FFFF0000"/>
      <name val="Verdana"/>
      <family val="2"/>
      <charset val="1"/>
    </font>
    <font>
      <b val="true"/>
      <sz val="10"/>
      <color rgb="FF969696"/>
      <name val="Arial"/>
      <family val="2"/>
      <charset val="1"/>
    </font>
    <font>
      <sz val="10"/>
      <color rgb="FF969696"/>
      <name val="Arial"/>
      <family val="2"/>
      <charset val="1"/>
    </font>
    <font>
      <b val="true"/>
      <i val="true"/>
      <sz val="10"/>
      <color rgb="FF969696"/>
      <name val="Arial"/>
      <family val="2"/>
      <charset val="1"/>
    </font>
    <font>
      <i val="true"/>
      <sz val="10"/>
      <color rgb="FF969696"/>
      <name val="Arial"/>
      <family val="2"/>
      <charset val="1"/>
    </font>
    <font>
      <sz val="10"/>
      <color rgb="FFC0C0C0"/>
      <name val="Verdana"/>
      <family val="2"/>
      <charset val="1"/>
    </font>
    <font>
      <i val="true"/>
      <sz val="10"/>
      <color rgb="FF0066CC"/>
      <name val="Verdana"/>
      <family val="2"/>
      <charset val="1"/>
    </font>
    <font>
      <sz val="10"/>
      <color rgb="FF0066CC"/>
      <name val="Verdana"/>
      <family val="2"/>
      <charset val="1"/>
    </font>
    <font>
      <sz val="16"/>
      <name val="Arial"/>
      <family val="0"/>
      <charset val="1"/>
    </font>
    <font>
      <sz val="16"/>
      <name val="Arial"/>
      <family val="2"/>
      <charset val="1"/>
    </font>
    <font>
      <i val="true"/>
      <sz val="16"/>
      <name val="Arial"/>
      <family val="0"/>
      <charset val="1"/>
    </font>
    <font>
      <b val="true"/>
      <sz val="11"/>
      <color rgb="FF000000"/>
      <name val="Calibri"/>
      <family val="2"/>
      <charset val="1"/>
    </font>
    <font>
      <b val="true"/>
      <sz val="16"/>
      <color rgb="FF000000"/>
      <name val="Calibri"/>
      <family val="2"/>
      <charset val="1"/>
    </font>
  </fonts>
  <fills count="14">
    <fill>
      <patternFill patternType="none"/>
    </fill>
    <fill>
      <patternFill patternType="gray125"/>
    </fill>
    <fill>
      <patternFill patternType="solid">
        <fgColor rgb="FFEEECE1"/>
        <bgColor rgb="FFD9D9D9"/>
      </patternFill>
    </fill>
    <fill>
      <patternFill patternType="solid">
        <fgColor rgb="FFFFFFFF"/>
        <bgColor rgb="FFEEECE1"/>
      </patternFill>
    </fill>
    <fill>
      <patternFill patternType="solid">
        <fgColor rgb="FFFFFF00"/>
        <bgColor rgb="FFFFFF00"/>
      </patternFill>
    </fill>
    <fill>
      <patternFill patternType="solid">
        <fgColor rgb="FFFFC000"/>
        <bgColor rgb="FFFFCC00"/>
      </patternFill>
    </fill>
    <fill>
      <patternFill patternType="solid">
        <fgColor rgb="FF000000"/>
        <bgColor rgb="FF003300"/>
      </patternFill>
    </fill>
    <fill>
      <patternFill patternType="solid">
        <fgColor rgb="FF92D050"/>
        <bgColor rgb="FFBFBFBF"/>
      </patternFill>
    </fill>
    <fill>
      <patternFill patternType="solid">
        <fgColor rgb="FFCCC1DA"/>
        <bgColor rgb="FFC0C0C0"/>
      </patternFill>
    </fill>
    <fill>
      <patternFill patternType="solid">
        <fgColor rgb="FFD9D9D9"/>
        <bgColor rgb="FFEEECE1"/>
      </patternFill>
    </fill>
    <fill>
      <patternFill patternType="solid">
        <fgColor rgb="FFCC99FF"/>
        <bgColor rgb="FF9999FF"/>
      </patternFill>
    </fill>
    <fill>
      <patternFill patternType="solid">
        <fgColor rgb="FFC0C0C0"/>
        <bgColor rgb="FFBFBFBF"/>
      </patternFill>
    </fill>
    <fill>
      <patternFill patternType="solid">
        <fgColor rgb="FFFFCC00"/>
        <bgColor rgb="FFFFC000"/>
      </patternFill>
    </fill>
    <fill>
      <patternFill patternType="solid">
        <fgColor rgb="FFCCFFFF"/>
        <bgColor rgb="FFCCFFFF"/>
      </patternFill>
    </fill>
  </fills>
  <borders count="21">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medium"/>
      <bottom style="medium"/>
      <diagonal/>
    </border>
    <border diagonalUp="false" diagonalDown="false">
      <left style="double"/>
      <right/>
      <top style="double"/>
      <bottom style="double"/>
      <diagonal/>
    </border>
    <border diagonalUp="false" diagonalDown="false">
      <left/>
      <right/>
      <top style="double"/>
      <bottom style="double"/>
      <diagonal/>
    </border>
    <border diagonalUp="false" diagonalDown="false">
      <left/>
      <right style="double"/>
      <top style="double"/>
      <bottom style="double"/>
      <diagonal/>
    </border>
    <border diagonalUp="false" diagonalDown="false">
      <left style="double"/>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bottom style="mediu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cellStyleXfs>
  <cellXfs count="20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right"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8" fillId="2" borderId="2"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5" fontId="8" fillId="2" borderId="2" xfId="0" applyFont="true" applyBorder="tru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false">
      <alignment horizontal="right"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3" xfId="0" applyFont="true" applyBorder="true" applyAlignment="true" applyProtection="false">
      <alignment horizontal="left" vertical="center" textRotation="0" wrapText="true" indent="0" shrinkToFit="false"/>
      <protection locked="true" hidden="false"/>
    </xf>
    <xf numFmtId="164" fontId="4" fillId="0" borderId="4"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3" fillId="3" borderId="2" xfId="0" applyFont="true" applyBorder="true" applyAlignment="true" applyProtection="false">
      <alignment horizontal="general" vertical="center" textRotation="0" wrapText="false" indent="0" shrinkToFit="false"/>
      <protection locked="true" hidden="false"/>
    </xf>
    <xf numFmtId="164" fontId="13" fillId="3" borderId="2" xfId="0" applyFont="true" applyBorder="true" applyAlignment="true" applyProtection="false">
      <alignment horizontal="center" vertical="center" textRotation="0" wrapText="false" indent="0" shrinkToFit="false"/>
      <protection locked="true" hidden="false"/>
    </xf>
    <xf numFmtId="164" fontId="13" fillId="4" borderId="2" xfId="0" applyFont="true" applyBorder="true" applyAlignment="true" applyProtection="false">
      <alignment horizontal="center" vertical="center" textRotation="0" wrapText="false" indent="0" shrinkToFit="false"/>
      <protection locked="true" hidden="false"/>
    </xf>
    <xf numFmtId="164" fontId="14" fillId="3" borderId="2" xfId="0" applyFont="true" applyBorder="true" applyAlignment="true" applyProtection="false">
      <alignment horizontal="center" vertical="center" textRotation="0" wrapText="false" indent="0" shrinkToFit="false"/>
      <protection locked="true" hidden="false"/>
    </xf>
    <xf numFmtId="164" fontId="15" fillId="3" borderId="2" xfId="0" applyFont="true" applyBorder="true" applyAlignment="true" applyProtection="false">
      <alignment horizontal="general" vertical="center" textRotation="0" wrapText="true" indent="0" shrinkToFit="false"/>
      <protection locked="true" hidden="false"/>
    </xf>
    <xf numFmtId="166" fontId="4" fillId="5" borderId="2" xfId="0" applyFont="true" applyBorder="true" applyAlignment="true" applyProtection="false">
      <alignment horizontal="center" vertical="center" textRotation="0" wrapText="false" indent="0" shrinkToFit="false"/>
      <protection locked="true" hidden="false"/>
    </xf>
    <xf numFmtId="166" fontId="4" fillId="3" borderId="2" xfId="0" applyFont="true" applyBorder="true" applyAlignment="true" applyProtection="false">
      <alignment horizontal="center" vertical="center" textRotation="0" wrapText="false" indent="0" shrinkToFit="false"/>
      <protection locked="true" hidden="false"/>
    </xf>
    <xf numFmtId="166" fontId="4" fillId="4" borderId="2" xfId="0" applyFont="true" applyBorder="true" applyAlignment="true" applyProtection="false">
      <alignment horizontal="center" vertical="center" textRotation="0" wrapText="false" indent="0" shrinkToFit="false"/>
      <protection locked="true" hidden="false"/>
    </xf>
    <xf numFmtId="166" fontId="4" fillId="6" borderId="2" xfId="0" applyFont="true" applyBorder="true" applyAlignment="true" applyProtection="false">
      <alignment horizontal="center" vertical="center" textRotation="0" wrapText="false" indent="0" shrinkToFit="false"/>
      <protection locked="true" hidden="false"/>
    </xf>
    <xf numFmtId="166" fontId="0" fillId="3" borderId="2" xfId="0" applyFont="false" applyBorder="true" applyAlignment="true" applyProtection="false">
      <alignment horizontal="center" vertical="center" textRotation="0" wrapText="false" indent="0" shrinkToFit="false"/>
      <protection locked="true" hidden="false"/>
    </xf>
    <xf numFmtId="166" fontId="16" fillId="0" borderId="2" xfId="0" applyFont="true" applyBorder="true" applyAlignment="true" applyProtection="false">
      <alignment horizontal="center" vertical="center" textRotation="0" wrapText="false" indent="0" shrinkToFit="false"/>
      <protection locked="true" hidden="false"/>
    </xf>
    <xf numFmtId="164" fontId="15" fillId="3" borderId="7" xfId="0" applyFont="true" applyBorder="true" applyAlignment="true" applyProtection="false">
      <alignment horizontal="general" vertical="center" textRotation="0" wrapText="true" indent="0" shrinkToFit="false"/>
      <protection locked="true" hidden="false"/>
    </xf>
    <xf numFmtId="164" fontId="0" fillId="3" borderId="8" xfId="0" applyFont="false" applyBorder="true" applyAlignment="true" applyProtection="false">
      <alignment horizontal="general" vertical="center" textRotation="0" wrapText="false" indent="0" shrinkToFit="false"/>
      <protection locked="true" hidden="false"/>
    </xf>
    <xf numFmtId="164" fontId="0" fillId="3" borderId="9" xfId="0" applyFont="false" applyBorder="true" applyAlignment="true" applyProtection="false">
      <alignment horizontal="general" vertical="center" textRotation="0" wrapText="false" indent="0" shrinkToFit="false"/>
      <protection locked="true" hidden="false"/>
    </xf>
    <xf numFmtId="164" fontId="13" fillId="0" borderId="2" xfId="0" applyFont="true" applyBorder="true" applyAlignment="true" applyProtection="false">
      <alignment horizontal="center" vertical="center" textRotation="0" wrapText="false" indent="0" shrinkToFit="false"/>
      <protection locked="true" hidden="false"/>
    </xf>
    <xf numFmtId="166" fontId="16" fillId="6" borderId="2" xfId="0" applyFont="true" applyBorder="true" applyAlignment="true" applyProtection="false">
      <alignment horizontal="center" vertical="center" textRotation="0" wrapText="false" indent="0" shrinkToFit="false"/>
      <protection locked="true" hidden="false"/>
    </xf>
    <xf numFmtId="166" fontId="13" fillId="5" borderId="2" xfId="0" applyFont="true" applyBorder="true" applyAlignment="true" applyProtection="false">
      <alignment horizontal="center" vertical="center" textRotation="0" wrapText="false" indent="0" shrinkToFit="false"/>
      <protection locked="true" hidden="false"/>
    </xf>
    <xf numFmtId="164" fontId="13" fillId="7" borderId="2" xfId="0" applyFont="true" applyBorder="true" applyAlignment="true" applyProtection="false">
      <alignment horizontal="center" vertical="center" textRotation="0" wrapText="false" indent="0" shrinkToFit="false"/>
      <protection locked="true" hidden="false"/>
    </xf>
    <xf numFmtId="164" fontId="0" fillId="4" borderId="2" xfId="0" applyFont="false" applyBorder="true" applyAlignment="true" applyProtection="false">
      <alignment horizontal="center" vertical="center" textRotation="0" wrapText="false" indent="0" shrinkToFit="false"/>
      <protection locked="true" hidden="false"/>
    </xf>
    <xf numFmtId="164" fontId="0" fillId="3" borderId="2" xfId="0" applyFont="false" applyBorder="true" applyAlignment="true" applyProtection="false">
      <alignment horizontal="center" vertical="center" textRotation="0" wrapText="false" indent="0" shrinkToFit="false"/>
      <protection locked="true" hidden="false"/>
    </xf>
    <xf numFmtId="166" fontId="4" fillId="7" borderId="2" xfId="0" applyFont="true" applyBorder="true" applyAlignment="true" applyProtection="false">
      <alignment horizontal="center" vertical="center" textRotation="0" wrapText="false" indent="0" shrinkToFit="false"/>
      <protection locked="true" hidden="false"/>
    </xf>
    <xf numFmtId="164" fontId="4" fillId="6" borderId="2" xfId="0" applyFont="true" applyBorder="true" applyAlignment="true" applyProtection="false">
      <alignment horizontal="center" vertical="center" textRotation="0" wrapText="false" indent="0" shrinkToFit="false"/>
      <protection locked="true" hidden="false"/>
    </xf>
    <xf numFmtId="164" fontId="4" fillId="4" borderId="2" xfId="0" applyFont="true" applyBorder="true" applyAlignment="true" applyProtection="false">
      <alignment horizontal="center" vertical="center" textRotation="0" wrapText="false" indent="0" shrinkToFit="false"/>
      <protection locked="true" hidden="false"/>
    </xf>
    <xf numFmtId="164" fontId="4" fillId="5" borderId="2" xfId="0" applyFont="true" applyBorder="true" applyAlignment="true" applyProtection="false">
      <alignment horizontal="center" vertical="center" textRotation="0" wrapText="false" indent="0" shrinkToFit="false"/>
      <protection locked="true" hidden="false"/>
    </xf>
    <xf numFmtId="164" fontId="13" fillId="5" borderId="2" xfId="0" applyFont="true" applyBorder="true" applyAlignment="true" applyProtection="false">
      <alignment horizontal="center" vertical="center" textRotation="0" wrapText="false" indent="0" shrinkToFit="false"/>
      <protection locked="true" hidden="false"/>
    </xf>
    <xf numFmtId="166" fontId="13" fillId="4" borderId="2" xfId="0" applyFont="true" applyBorder="true" applyAlignment="true" applyProtection="false">
      <alignment horizontal="center" vertical="center" textRotation="0" wrapText="false" indent="0" shrinkToFit="false"/>
      <protection locked="true" hidden="false"/>
    </xf>
    <xf numFmtId="164" fontId="15" fillId="3" borderId="8" xfId="0" applyFont="true" applyBorder="true" applyAlignment="true" applyProtection="false">
      <alignment horizontal="general" vertical="center" textRotation="0" wrapText="true" indent="0" shrinkToFit="false"/>
      <protection locked="true" hidden="false"/>
    </xf>
    <xf numFmtId="164" fontId="15" fillId="3" borderId="9" xfId="0" applyFont="true" applyBorder="true" applyAlignment="true" applyProtection="false">
      <alignment horizontal="general" vertical="center" textRotation="0" wrapText="true" indent="0" shrinkToFit="false"/>
      <protection locked="true" hidden="false"/>
    </xf>
    <xf numFmtId="164" fontId="4" fillId="3" borderId="0" xfId="0" applyFont="true" applyBorder="false" applyAlignment="true" applyProtection="false">
      <alignment horizontal="center" vertical="bottom" textRotation="0" wrapText="false" indent="0" shrinkToFit="false"/>
      <protection locked="true" hidden="false"/>
    </xf>
    <xf numFmtId="164" fontId="17" fillId="3" borderId="2" xfId="0" applyFont="true" applyBorder="true" applyAlignment="true" applyProtection="false">
      <alignment horizontal="center" vertical="center" textRotation="0" wrapText="false" indent="0" shrinkToFit="false"/>
      <protection locked="true" hidden="false"/>
    </xf>
    <xf numFmtId="164" fontId="13" fillId="8" borderId="2" xfId="0" applyFont="true" applyBorder="true" applyAlignment="true" applyProtection="false">
      <alignment horizontal="center" vertical="center" textRotation="0" wrapText="false" indent="0" shrinkToFit="false"/>
      <protection locked="true" hidden="false"/>
    </xf>
    <xf numFmtId="166" fontId="4" fillId="8" borderId="2" xfId="0" applyFont="true" applyBorder="true" applyAlignment="true" applyProtection="false">
      <alignment horizontal="center" vertical="center" textRotation="0" wrapText="false" indent="0" shrinkToFit="false"/>
      <protection locked="true" hidden="false"/>
    </xf>
    <xf numFmtId="166" fontId="0" fillId="5" borderId="2" xfId="0" applyFont="false" applyBorder="true" applyAlignment="true" applyProtection="false">
      <alignment horizontal="center" vertical="center" textRotation="0" wrapText="false" indent="0" shrinkToFit="false"/>
      <protection locked="true" hidden="false"/>
    </xf>
    <xf numFmtId="164" fontId="15" fillId="3" borderId="0"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16" fillId="0" borderId="10" xfId="0" applyFont="true" applyBorder="true" applyAlignment="true" applyProtection="false">
      <alignment horizontal="center" vertical="center" textRotation="0" wrapText="false" indent="0" shrinkToFit="false"/>
      <protection locked="true" hidden="false"/>
    </xf>
    <xf numFmtId="164" fontId="8" fillId="7"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8" fillId="4" borderId="0" xfId="0" applyFont="true" applyBorder="false" applyAlignment="true" applyProtection="false">
      <alignment horizontal="center" vertical="bottom" textRotation="0" wrapText="false" indent="0" shrinkToFit="false"/>
      <protection locked="true" hidden="false"/>
    </xf>
    <xf numFmtId="164" fontId="8" fillId="5" borderId="0" xfId="0" applyFont="true" applyBorder="false" applyAlignment="true" applyProtection="false">
      <alignment horizontal="center" vertical="bottom" textRotation="0" wrapText="false" indent="0" shrinkToFit="false"/>
      <protection locked="true" hidden="false"/>
    </xf>
    <xf numFmtId="164" fontId="4" fillId="0" borderId="11" xfId="0" applyFont="true" applyBorder="true" applyAlignment="true" applyProtection="false">
      <alignment horizontal="center" vertical="center" textRotation="0" wrapText="false" indent="0" shrinkToFit="false"/>
      <protection locked="true" hidden="false"/>
    </xf>
    <xf numFmtId="166" fontId="18" fillId="0" borderId="12" xfId="0" applyFont="true" applyBorder="true" applyAlignment="true" applyProtection="false">
      <alignment horizontal="center" vertical="center" textRotation="0" wrapText="false" indent="0" shrinkToFit="false"/>
      <protection locked="true" hidden="false"/>
    </xf>
    <xf numFmtId="164" fontId="18" fillId="0" borderId="13" xfId="0" applyFont="true" applyBorder="true" applyAlignment="true" applyProtection="false">
      <alignment horizontal="general" vertical="center" textRotation="0" wrapText="false" indent="0" shrinkToFit="false"/>
      <protection locked="true" hidden="false"/>
    </xf>
    <xf numFmtId="164" fontId="19" fillId="0" borderId="14" xfId="20" applyFont="false" applyBorder="true" applyAlignment="true" applyProtection="true">
      <alignment horizontal="center"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4" fontId="7" fillId="8" borderId="15"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23" fillId="0" borderId="0"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true" applyAlignment="true" applyProtection="false">
      <alignment horizontal="left" vertical="center" textRotation="0" wrapText="tru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27" fillId="0" borderId="0" xfId="0" applyFont="true" applyBorder="true" applyAlignment="true" applyProtection="false">
      <alignment horizontal="center" vertical="center" textRotation="0" wrapText="true" indent="0" shrinkToFit="false"/>
      <protection locked="true" hidden="false"/>
    </xf>
    <xf numFmtId="164" fontId="28" fillId="0" borderId="0" xfId="0" applyFont="true" applyBorder="true" applyAlignment="true" applyProtection="false">
      <alignment horizontal="left" vertical="bottom" textRotation="0" wrapText="false" indent="0" shrinkToFit="false"/>
      <protection locked="true" hidden="false"/>
    </xf>
    <xf numFmtId="164" fontId="27" fillId="0" borderId="0" xfId="0" applyFont="true" applyBorder="true" applyAlignment="true" applyProtection="false">
      <alignment horizontal="center" vertical="bottom" textRotation="0" wrapText="false" indent="0" shrinkToFit="false"/>
      <protection locked="true" hidden="false"/>
    </xf>
    <xf numFmtId="164" fontId="29" fillId="0" borderId="0" xfId="0" applyFont="true" applyBorder="false" applyAlignment="true" applyProtection="false">
      <alignment horizontal="center" vertical="bottom" textRotation="0" wrapText="false" indent="0" shrinkToFit="false"/>
      <protection locked="true" hidden="false"/>
    </xf>
    <xf numFmtId="167" fontId="29" fillId="0" borderId="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left" vertical="bottom" textRotation="0" wrapText="false" indent="0" shrinkToFit="false"/>
      <protection locked="true" hidden="false"/>
    </xf>
    <xf numFmtId="165" fontId="27" fillId="0" borderId="0" xfId="0" applyFont="true" applyBorder="true" applyAlignment="true" applyProtection="false">
      <alignment horizontal="general" vertical="bottom" textRotation="0" wrapText="false" indent="0" shrinkToFit="false"/>
      <protection locked="true" hidden="false"/>
    </xf>
    <xf numFmtId="165" fontId="27"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5" fontId="27" fillId="0" borderId="0" xfId="0" applyFont="true" applyBorder="true" applyAlignment="true" applyProtection="false">
      <alignment horizontal="center" vertical="bottom" textRotation="0" wrapText="false" indent="0" shrinkToFit="false"/>
      <protection locked="true" hidden="false"/>
    </xf>
    <xf numFmtId="166" fontId="31" fillId="0" borderId="0" xfId="0" applyFont="true" applyBorder="true" applyAlignment="true" applyProtection="false">
      <alignment horizontal="center" vertical="bottom" textRotation="0" wrapText="false" indent="0" shrinkToFit="false"/>
      <protection locked="true" hidden="false"/>
    </xf>
    <xf numFmtId="166" fontId="27" fillId="0" borderId="0" xfId="0" applyFont="true" applyBorder="false" applyAlignment="false" applyProtection="false">
      <alignment horizontal="general" vertical="bottom" textRotation="0" wrapText="false" indent="0" shrinkToFit="false"/>
      <protection locked="true" hidden="false"/>
    </xf>
    <xf numFmtId="166" fontId="27" fillId="9" borderId="0" xfId="0" applyFont="true" applyBorder="false" applyAlignment="true" applyProtection="false">
      <alignment horizontal="center" vertical="bottom" textRotation="0" wrapText="false" indent="0" shrinkToFit="false"/>
      <protection locked="true" hidden="false"/>
    </xf>
    <xf numFmtId="166" fontId="27"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left" vertical="bottom" textRotation="0" wrapText="false" indent="0" shrinkToFit="false"/>
      <protection locked="true" hidden="false"/>
    </xf>
    <xf numFmtId="166" fontId="27" fillId="5" borderId="0" xfId="0" applyFont="true" applyBorder="false" applyAlignment="true" applyProtection="false">
      <alignment horizontal="center" vertical="bottom" textRotation="0" wrapText="false" indent="0" shrinkToFit="false"/>
      <protection locked="true" hidden="false"/>
    </xf>
    <xf numFmtId="164" fontId="28" fillId="0" borderId="0" xfId="0" applyFont="true" applyBorder="true" applyAlignment="true" applyProtection="false">
      <alignment horizontal="left" vertical="bottom" textRotation="0" wrapText="false" indent="0" shrinkToFit="false"/>
      <protection locked="true" hidden="false"/>
    </xf>
    <xf numFmtId="168" fontId="27" fillId="0" borderId="0" xfId="0" applyFont="true" applyBorder="false" applyAlignment="true" applyProtection="false">
      <alignment horizontal="center" vertical="bottom" textRotation="0" wrapText="false" indent="0" shrinkToFit="false"/>
      <protection locked="true" hidden="false"/>
    </xf>
    <xf numFmtId="169" fontId="27" fillId="9" borderId="0" xfId="0" applyFont="true" applyBorder="false" applyAlignment="true" applyProtection="false">
      <alignment horizontal="center" vertical="bottom" textRotation="0" wrapText="false" indent="0" shrinkToFit="false"/>
      <protection locked="true" hidden="false"/>
    </xf>
    <xf numFmtId="169" fontId="27" fillId="9" borderId="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general" vertical="bottom" textRotation="0" wrapText="false" indent="0" shrinkToFit="false"/>
      <protection locked="true" hidden="false"/>
    </xf>
    <xf numFmtId="169" fontId="27"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center" vertical="bottom" textRotation="0" wrapText="false" indent="0" shrinkToFit="false"/>
      <protection locked="true" hidden="false"/>
    </xf>
    <xf numFmtId="169" fontId="32" fillId="0"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9" fontId="33" fillId="0" borderId="0" xfId="0" applyFont="true" applyBorder="false" applyAlignment="true" applyProtection="false">
      <alignment horizontal="center" vertical="bottom" textRotation="0" wrapText="false" indent="0" shrinkToFit="false"/>
      <protection locked="true" hidden="false"/>
    </xf>
    <xf numFmtId="164" fontId="33" fillId="0" borderId="0" xfId="0" applyFont="true" applyBorder="false" applyAlignment="true" applyProtection="false">
      <alignment horizontal="right" vertical="bottom" textRotation="0" wrapText="false" indent="0" shrinkToFit="false"/>
      <protection locked="true" hidden="false"/>
    </xf>
    <xf numFmtId="169" fontId="33" fillId="0" borderId="0" xfId="0" applyFont="true" applyBorder="false" applyAlignment="true" applyProtection="false">
      <alignment horizontal="right" vertical="bottom" textRotation="0" wrapText="false" indent="0" shrinkToFit="false"/>
      <protection locked="true" hidden="false"/>
    </xf>
    <xf numFmtId="164" fontId="33" fillId="0" borderId="0" xfId="0" applyFont="true" applyBorder="false" applyAlignment="true" applyProtection="false">
      <alignment horizontal="left"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xf numFmtId="166" fontId="27" fillId="9" borderId="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center" vertical="bottom" textRotation="0" wrapText="false" indent="0" shrinkToFit="false"/>
      <protection locked="true" hidden="false"/>
    </xf>
    <xf numFmtId="169" fontId="34" fillId="0" borderId="0" xfId="0" applyFont="true" applyBorder="false" applyAlignment="true" applyProtection="false">
      <alignment horizontal="center" vertical="bottom" textRotation="0" wrapText="false" indent="0" shrinkToFit="false"/>
      <protection locked="true" hidden="false"/>
    </xf>
    <xf numFmtId="166" fontId="33" fillId="0" borderId="0" xfId="0" applyFont="true" applyBorder="true" applyAlignment="true" applyProtection="false">
      <alignment horizontal="left" vertical="bottom" textRotation="0" wrapText="false" indent="0" shrinkToFit="false"/>
      <protection locked="true" hidden="false"/>
    </xf>
    <xf numFmtId="166" fontId="27" fillId="0" borderId="0" xfId="0" applyFont="true" applyBorder="false" applyAlignment="true" applyProtection="false">
      <alignment horizontal="center" vertical="bottom" textRotation="0" wrapText="false" indent="0" shrinkToFit="false"/>
      <protection locked="true" hidden="false"/>
    </xf>
    <xf numFmtId="164" fontId="29" fillId="0" borderId="0" xfId="0" applyFont="true" applyBorder="false" applyAlignment="true" applyProtection="false">
      <alignment horizontal="center" vertical="bottom" textRotation="0" wrapText="false" indent="0" shrinkToFit="false"/>
      <protection locked="true" hidden="false"/>
    </xf>
    <xf numFmtId="167" fontId="24"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33"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bottom" textRotation="0" wrapText="false" indent="0" shrinkToFit="false"/>
      <protection locked="true" hidden="false"/>
    </xf>
    <xf numFmtId="167" fontId="35" fillId="0" borderId="0" xfId="0" applyFont="true" applyBorder="false" applyAlignment="true" applyProtection="false">
      <alignment horizontal="right" vertical="bottom"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left" vertical="bottom" textRotation="0" wrapText="false" indent="0" shrinkToFit="false"/>
      <protection locked="true" hidden="false"/>
    </xf>
    <xf numFmtId="164" fontId="35" fillId="0" borderId="0" xfId="0" applyFont="true" applyBorder="false" applyAlignment="true" applyProtection="false">
      <alignment horizontal="left" vertical="bottom" textRotation="0" wrapText="false" indent="0" shrinkToFit="false"/>
      <protection locked="true" hidden="false"/>
    </xf>
    <xf numFmtId="164" fontId="23"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6" fontId="27" fillId="0" borderId="0" xfId="0" applyFont="true" applyBorder="false" applyAlignment="true" applyProtection="false">
      <alignment horizontal="right"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7" fontId="35" fillId="9" borderId="3" xfId="0" applyFont="true" applyBorder="true" applyAlignment="true" applyProtection="false">
      <alignment horizontal="center" vertical="center" textRotation="0" wrapText="false" indent="0" shrinkToFit="false"/>
      <protection locked="true" hidden="false"/>
    </xf>
    <xf numFmtId="164" fontId="35" fillId="9" borderId="4" xfId="0" applyFont="true" applyBorder="true" applyAlignment="true" applyProtection="false">
      <alignment horizontal="center" vertical="center" textRotation="0" wrapText="false" indent="0" shrinkToFit="false"/>
      <protection locked="true" hidden="false"/>
    </xf>
    <xf numFmtId="164" fontId="35" fillId="9" borderId="5"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35" fillId="0" borderId="0" xfId="0" applyFont="true" applyBorder="false" applyAlignment="true" applyProtection="false">
      <alignment horizontal="center" vertical="center" textRotation="0" wrapText="false" indent="0" shrinkToFit="false"/>
      <protection locked="true" hidden="false"/>
    </xf>
    <xf numFmtId="164" fontId="35"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0" fillId="0" borderId="16" xfId="0" applyFont="true" applyBorder="true" applyAlignment="true" applyProtection="false">
      <alignment horizontal="left" vertical="bottom" textRotation="0" wrapText="false" indent="0" shrinkToFit="false"/>
      <protection locked="true" hidden="false"/>
    </xf>
    <xf numFmtId="164" fontId="27" fillId="0" borderId="17" xfId="0" applyFont="true" applyBorder="true" applyAlignment="false" applyProtection="false">
      <alignment horizontal="general"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21" fillId="10" borderId="15" xfId="0" applyFont="true" applyBorder="true" applyAlignment="true" applyProtection="false">
      <alignment horizontal="center" vertical="center" textRotation="0" wrapText="true" indent="0" shrinkToFit="false"/>
      <protection locked="true" hidden="false"/>
    </xf>
    <xf numFmtId="164" fontId="36" fillId="0" borderId="0" xfId="0" applyFont="true" applyBorder="true" applyAlignment="true" applyProtection="false">
      <alignment horizontal="center" vertical="center" textRotation="0" wrapText="false" indent="0" shrinkToFit="false"/>
      <protection locked="true" hidden="false"/>
    </xf>
    <xf numFmtId="164" fontId="37" fillId="0" borderId="0" xfId="0" applyFont="true" applyBorder="fals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center" textRotation="0" wrapText="tru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7" fontId="39" fillId="0" borderId="0" xfId="0" applyFont="true" applyBorder="true" applyAlignment="true" applyProtection="false">
      <alignment horizontal="center"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64" fontId="37" fillId="0" borderId="0" xfId="0" applyFont="true" applyBorder="false" applyAlignment="true" applyProtection="false">
      <alignment horizontal="center" vertical="bottom" textRotation="0" wrapText="false" indent="0" shrinkToFit="false"/>
      <protection locked="true" hidden="false"/>
    </xf>
    <xf numFmtId="166" fontId="27" fillId="11" borderId="0" xfId="0" applyFont="true" applyBorder="false" applyAlignment="true" applyProtection="false">
      <alignment horizontal="center" vertical="bottom" textRotation="0" wrapText="false" indent="0" shrinkToFit="false"/>
      <protection locked="true" hidden="false"/>
    </xf>
    <xf numFmtId="166" fontId="27" fillId="12" borderId="0" xfId="0" applyFont="true" applyBorder="false" applyAlignment="true" applyProtection="false">
      <alignment horizontal="center" vertical="bottom" textRotation="0" wrapText="false" indent="0" shrinkToFit="false"/>
      <protection locked="true" hidden="false"/>
    </xf>
    <xf numFmtId="169" fontId="27" fillId="11" borderId="0" xfId="0" applyFont="true" applyBorder="false" applyAlignment="true" applyProtection="false">
      <alignment horizontal="center" vertical="bottom" textRotation="0" wrapText="false" indent="0" shrinkToFit="false"/>
      <protection locked="true" hidden="false"/>
    </xf>
    <xf numFmtId="169" fontId="27" fillId="11" borderId="0" xfId="0" applyFont="true" applyBorder="true" applyAlignment="true" applyProtection="false">
      <alignment horizontal="center" vertical="bottom" textRotation="0" wrapText="false" indent="0" shrinkToFit="false"/>
      <protection locked="true" hidden="false"/>
    </xf>
    <xf numFmtId="164" fontId="41" fillId="0" borderId="0" xfId="0" applyFont="true" applyBorder="false" applyAlignment="false" applyProtection="false">
      <alignment horizontal="general" vertical="bottom" textRotation="0" wrapText="false" indent="0" shrinkToFit="false"/>
      <protection locked="true" hidden="false"/>
    </xf>
    <xf numFmtId="169" fontId="41" fillId="0" borderId="0" xfId="0" applyFont="true" applyBorder="false" applyAlignment="true" applyProtection="false">
      <alignment horizontal="center" vertical="bottom" textRotation="0" wrapText="false" indent="0" shrinkToFit="false"/>
      <protection locked="true" hidden="false"/>
    </xf>
    <xf numFmtId="164" fontId="41" fillId="0" borderId="0" xfId="0" applyFont="true" applyBorder="false" applyAlignment="true" applyProtection="false">
      <alignment horizontal="right" vertical="bottom" textRotation="0" wrapText="false" indent="0" shrinkToFit="false"/>
      <protection locked="true" hidden="false"/>
    </xf>
    <xf numFmtId="169" fontId="41" fillId="0" borderId="0" xfId="0" applyFont="true" applyBorder="false" applyAlignment="true" applyProtection="false">
      <alignment horizontal="right" vertical="bottom" textRotation="0" wrapText="false" indent="0" shrinkToFit="false"/>
      <protection locked="true" hidden="false"/>
    </xf>
    <xf numFmtId="164" fontId="41" fillId="0" borderId="0" xfId="0" applyFont="true" applyBorder="false" applyAlignment="true" applyProtection="false">
      <alignment horizontal="left" vertical="bottom" textRotation="0" wrapText="false" indent="0" shrinkToFit="false"/>
      <protection locked="true" hidden="false"/>
    </xf>
    <xf numFmtId="166" fontId="27" fillId="11" borderId="0" xfId="0" applyFont="true" applyBorder="true" applyAlignment="true" applyProtection="false">
      <alignment horizontal="center" vertical="bottom" textRotation="0" wrapText="false" indent="0" shrinkToFit="false"/>
      <protection locked="true" hidden="false"/>
    </xf>
    <xf numFmtId="169" fontId="42" fillId="0" borderId="0" xfId="0" applyFont="true" applyBorder="false" applyAlignment="true" applyProtection="false">
      <alignment horizontal="center" vertical="bottom" textRotation="0" wrapText="false" indent="0" shrinkToFit="false"/>
      <protection locked="true" hidden="false"/>
    </xf>
    <xf numFmtId="166" fontId="41"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7" fontId="37" fillId="0" borderId="0" xfId="0" applyFont="true" applyBorder="false" applyAlignment="true" applyProtection="false">
      <alignment horizontal="center" vertical="bottom" textRotation="0" wrapText="false" indent="0" shrinkToFit="false"/>
      <protection locked="true" hidden="false"/>
    </xf>
    <xf numFmtId="164" fontId="39" fillId="0" borderId="0" xfId="0" applyFont="true" applyBorder="true" applyAlignment="true" applyProtection="false">
      <alignment horizontal="center" vertical="bottom" textRotation="0" wrapText="false" indent="0" shrinkToFit="false"/>
      <protection locked="true" hidden="false"/>
    </xf>
    <xf numFmtId="164" fontId="41" fillId="0" borderId="0" xfId="0" applyFont="true" applyBorder="true" applyAlignment="true" applyProtection="false">
      <alignment horizontal="left" vertical="bottom" textRotation="0" wrapText="false" indent="0" shrinkToFit="false"/>
      <protection locked="true" hidden="false"/>
    </xf>
    <xf numFmtId="164" fontId="36" fillId="0" borderId="0" xfId="0" applyFont="true" applyBorder="false" applyAlignment="true" applyProtection="false">
      <alignment horizontal="center" vertical="bottom" textRotation="0" wrapText="false" indent="0" shrinkToFit="false"/>
      <protection locked="true" hidden="false"/>
    </xf>
    <xf numFmtId="167" fontId="35" fillId="11" borderId="3" xfId="0" applyFont="true" applyBorder="true" applyAlignment="true" applyProtection="false">
      <alignment horizontal="center" vertical="center" textRotation="0" wrapText="false" indent="0" shrinkToFit="false"/>
      <protection locked="true" hidden="false"/>
    </xf>
    <xf numFmtId="164" fontId="35" fillId="11" borderId="4" xfId="0" applyFont="true" applyBorder="true" applyAlignment="true" applyProtection="false">
      <alignment horizontal="center" vertical="center" textRotation="0" wrapText="false" indent="0" shrinkToFit="false"/>
      <protection locked="true" hidden="false"/>
    </xf>
    <xf numFmtId="164" fontId="35" fillId="11" borderId="5" xfId="0" applyFont="true" applyBorder="true" applyAlignment="true" applyProtection="false">
      <alignment horizontal="center" vertical="center" textRotation="0" wrapText="false" indent="0" shrinkToFit="false"/>
      <protection locked="true" hidden="false"/>
    </xf>
    <xf numFmtId="164" fontId="36" fillId="0" borderId="0" xfId="0" applyFont="true" applyBorder="false" applyAlignment="true" applyProtection="false">
      <alignment horizontal="center" vertical="center" textRotation="0" wrapText="false" indent="0" shrinkToFit="false"/>
      <protection locked="true" hidden="false"/>
    </xf>
    <xf numFmtId="164" fontId="37" fillId="0" borderId="0" xfId="0" applyFont="true" applyBorder="false" applyAlignment="true" applyProtection="false">
      <alignment horizontal="center" vertical="center" textRotation="0" wrapText="false" indent="0" shrinkToFit="false"/>
      <protection locked="true" hidden="false"/>
    </xf>
    <xf numFmtId="164" fontId="43" fillId="13" borderId="0" xfId="0" applyFont="true" applyBorder="false" applyAlignment="false" applyProtection="false">
      <alignment horizontal="general" vertical="bottom" textRotation="0" wrapText="false" indent="0" shrinkToFit="false"/>
      <protection locked="true" hidden="false"/>
    </xf>
    <xf numFmtId="164" fontId="44" fillId="13" borderId="0" xfId="0" applyFont="true" applyBorder="false" applyAlignment="false" applyProtection="false">
      <alignment horizontal="general" vertical="bottom" textRotation="0" wrapText="false" indent="0" shrinkToFit="false"/>
      <protection locked="true" hidden="false"/>
    </xf>
    <xf numFmtId="164" fontId="43" fillId="13" borderId="2" xfId="0" applyFont="true" applyBorder="true" applyAlignment="true" applyProtection="false">
      <alignment horizontal="center" vertical="bottom" textRotation="0" wrapText="false" indent="0" shrinkToFit="false"/>
      <protection locked="true" hidden="false"/>
    </xf>
    <xf numFmtId="164" fontId="43" fillId="13" borderId="2" xfId="0" applyFont="true" applyBorder="true" applyAlignment="false" applyProtection="false">
      <alignment horizontal="general" vertical="bottom" textRotation="0" wrapText="false" indent="0" shrinkToFit="false"/>
      <protection locked="true" hidden="false"/>
    </xf>
    <xf numFmtId="164" fontId="45" fillId="13" borderId="2" xfId="0" applyFont="true" applyBorder="true" applyAlignment="false" applyProtection="false">
      <alignment horizontal="general" vertical="bottom" textRotation="0" wrapText="false" indent="0" shrinkToFit="false"/>
      <protection locked="true" hidden="false"/>
    </xf>
    <xf numFmtId="164" fontId="44" fillId="13" borderId="2" xfId="0" applyFont="true" applyBorder="true" applyAlignment="false" applyProtection="false">
      <alignment horizontal="general" vertical="bottom" textRotation="0" wrapText="false" indent="0" shrinkToFit="false"/>
      <protection locked="true" hidden="false"/>
    </xf>
    <xf numFmtId="164" fontId="43" fillId="13" borderId="2" xfId="0" applyFont="true" applyBorder="true" applyAlignment="true" applyProtection="false">
      <alignment horizontal="right" vertical="bottom" textRotation="0" wrapText="false" indent="0" shrinkToFit="false"/>
      <protection locked="true" hidden="false"/>
    </xf>
    <xf numFmtId="164" fontId="43" fillId="13" borderId="20" xfId="0" applyFont="true" applyBorder="true" applyAlignment="true" applyProtection="false">
      <alignment horizontal="right" vertical="bottom" textRotation="0" wrapText="false" indent="0" shrinkToFit="false"/>
      <protection locked="true" hidden="false"/>
    </xf>
    <xf numFmtId="164" fontId="44" fillId="13" borderId="20" xfId="0" applyFont="true" applyBorder="true" applyAlignment="false" applyProtection="false">
      <alignment horizontal="general" vertical="bottom" textRotation="0" wrapText="false" indent="0" shrinkToFit="false"/>
      <protection locked="true" hidden="false"/>
    </xf>
    <xf numFmtId="164" fontId="43" fillId="13" borderId="20" xfId="0" applyFont="true" applyBorder="true" applyAlignment="false" applyProtection="false">
      <alignment horizontal="general" vertical="bottom" textRotation="0" wrapText="false" indent="0" shrinkToFit="false"/>
      <protection locked="true" hidden="false"/>
    </xf>
    <xf numFmtId="164" fontId="0" fillId="13" borderId="0" xfId="0" applyFont="false" applyBorder="false" applyAlignment="false" applyProtection="false">
      <alignment horizontal="general" vertical="bottom" textRotation="0" wrapText="false" indent="0" shrinkToFit="false"/>
      <protection locked="true" hidden="false"/>
    </xf>
    <xf numFmtId="164" fontId="46" fillId="13" borderId="0" xfId="0" applyFont="true" applyBorder="false" applyAlignment="true" applyProtection="false">
      <alignment horizontal="right" vertical="bottom" textRotation="0" wrapText="false" indent="0" shrinkToFit="false"/>
      <protection locked="true" hidden="false"/>
    </xf>
    <xf numFmtId="164" fontId="44" fillId="13" borderId="0" xfId="0" applyFont="true" applyBorder="true" applyAlignment="true" applyProtection="false">
      <alignment horizontal="center" vertical="bottom" textRotation="0" wrapText="false" indent="0" shrinkToFit="false"/>
      <protection locked="true" hidden="false"/>
    </xf>
    <xf numFmtId="164" fontId="47" fillId="13" borderId="0" xfId="0" applyFont="true" applyBorder="false" applyAlignment="true" applyProtection="false">
      <alignment horizontal="center" vertical="bottom" textRotation="0" wrapText="false" indent="0" shrinkToFit="false"/>
      <protection locked="true" hidden="false"/>
    </xf>
    <xf numFmtId="164" fontId="0" fillId="13" borderId="0" xfId="0" applyFont="true" applyBorder="false" applyAlignment="true" applyProtection="false">
      <alignment horizontal="right"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15">
    <dxf>
      <fill>
        <patternFill>
          <bgColor rgb="FFBFBFBF"/>
        </patternFill>
      </fill>
    </dxf>
    <dxf>
      <font>
        <color rgb="00FFFFFF"/>
      </font>
      <fill>
        <patternFill>
          <bgColor rgb="FFBFBFBF"/>
        </patternFill>
      </fill>
    </dxf>
    <dxf>
      <font>
        <b val="1"/>
        <i val="0"/>
      </font>
      <fill>
        <patternFill>
          <bgColor rgb="FFC0C0C0"/>
        </patternFill>
      </fill>
    </dxf>
    <dxf>
      <fill>
        <patternFill>
          <bgColor rgb="FFBFBFBF"/>
        </patternFill>
      </fill>
    </dxf>
    <dxf>
      <font>
        <color rgb="00FFFFFF"/>
      </font>
      <fill>
        <patternFill>
          <bgColor rgb="FFBFBFBF"/>
        </patternFill>
      </fill>
    </dxf>
    <dxf>
      <fill>
        <patternFill>
          <bgColor rgb="FFBFBFBF"/>
        </patternFill>
      </fill>
    </dxf>
    <dxf>
      <font>
        <color rgb="00FFFFFF"/>
      </font>
      <fill>
        <patternFill>
          <bgColor rgb="FFBFBFBF"/>
        </patternFill>
      </fill>
    </dxf>
    <dxf>
      <fill>
        <patternFill>
          <bgColor rgb="FFBFBFBF"/>
        </patternFill>
      </fill>
    </dxf>
    <dxf>
      <font>
        <color rgb="00FFFFFF"/>
      </font>
      <fill>
        <patternFill>
          <bgColor rgb="FFBFBFBF"/>
        </patternFill>
      </fill>
    </dxf>
    <dxf>
      <fill>
        <patternFill>
          <bgColor rgb="FFBFBFBF"/>
        </patternFill>
      </fill>
    </dxf>
    <dxf>
      <font>
        <color rgb="00FFFFFF"/>
      </font>
      <fill>
        <patternFill>
          <bgColor rgb="FFBFBFBF"/>
        </patternFill>
      </fill>
    </dxf>
    <dxf>
      <fill>
        <patternFill>
          <bgColor rgb="FFBFBFBF"/>
        </patternFill>
      </fill>
    </dxf>
    <dxf>
      <font>
        <color rgb="00FFFFFF"/>
      </font>
      <fill>
        <patternFill>
          <bgColor rgb="FFBFBFBF"/>
        </patternFill>
      </fill>
    </dxf>
    <dxf>
      <fill>
        <patternFill>
          <bgColor rgb="FFBFBFBF"/>
        </patternFill>
      </fill>
    </dxf>
    <dxf>
      <font>
        <color rgb="00FFFFFF"/>
      </font>
      <fill>
        <patternFill>
          <bgColor rgb="FFBFBFB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CC0099"/>
      <rgbColor rgb="FF0070C0"/>
      <rgbColor rgb="FFC0C0C0"/>
      <rgbColor rgb="FF808080"/>
      <rgbColor rgb="FF9999FF"/>
      <rgbColor rgb="FF993366"/>
      <rgbColor rgb="FFEEECE1"/>
      <rgbColor rgb="FFCCFFFF"/>
      <rgbColor rgb="FF660066"/>
      <rgbColor rgb="FFFF8080"/>
      <rgbColor rgb="FF0066CC"/>
      <rgbColor rgb="FFCCC1DA"/>
      <rgbColor rgb="FF000080"/>
      <rgbColor rgb="FFFF00FF"/>
      <rgbColor rgb="FFFFFF00"/>
      <rgbColor rgb="FF00FFFF"/>
      <rgbColor rgb="FF800080"/>
      <rgbColor rgb="FF800000"/>
      <rgbColor rgb="FF008080"/>
      <rgbColor rgb="FF0000FF"/>
      <rgbColor rgb="FF00CCFF"/>
      <rgbColor rgb="FFCCFFFF"/>
      <rgbColor rgb="FFD9D9D9"/>
      <rgbColor rgb="FFFFFF99"/>
      <rgbColor rgb="FFBFBFBF"/>
      <rgbColor rgb="FFFF99CC"/>
      <rgbColor rgb="FFCC99FF"/>
      <rgbColor rgb="FFFFCC99"/>
      <rgbColor rgb="FF3366FF"/>
      <rgbColor rgb="FF33CCCC"/>
      <rgbColor rgb="FF92D050"/>
      <rgbColor rgb="FFFFCC00"/>
      <rgbColor rgb="FFFFC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483840</xdr:colOff>
      <xdr:row>27</xdr:row>
      <xdr:rowOff>15120</xdr:rowOff>
    </xdr:from>
    <xdr:to>
      <xdr:col>5</xdr:col>
      <xdr:colOff>484200</xdr:colOff>
      <xdr:row>27</xdr:row>
      <xdr:rowOff>190440</xdr:rowOff>
    </xdr:to>
    <xdr:sp>
      <xdr:nvSpPr>
        <xdr:cNvPr id="0" name="CustomShape 1"/>
        <xdr:cNvSpPr/>
      </xdr:nvSpPr>
      <xdr:spPr>
        <a:xfrm>
          <a:off x="4201560" y="5177520"/>
          <a:ext cx="360" cy="175320"/>
        </a:xfrm>
        <a:custGeom>
          <a:avLst/>
          <a:gdLst/>
          <a:ahLst/>
          <a:rect l="l" t="t" r="r" b="b"/>
          <a:pathLst>
            <a:path w="21600" h="21600">
              <a:moveTo>
                <a:pt x="0" y="0"/>
              </a:moveTo>
              <a:lnTo>
                <a:pt x="21600" y="21600"/>
              </a:lnTo>
            </a:path>
          </a:pathLst>
        </a:custGeom>
        <a:noFill/>
        <a:ln w="12600">
          <a:solidFill>
            <a:schemeClr val="tx1"/>
          </a:solidFill>
          <a:round/>
          <a:tail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7</xdr:col>
      <xdr:colOff>501120</xdr:colOff>
      <xdr:row>33</xdr:row>
      <xdr:rowOff>15120</xdr:rowOff>
    </xdr:from>
    <xdr:to>
      <xdr:col>7</xdr:col>
      <xdr:colOff>501480</xdr:colOff>
      <xdr:row>33</xdr:row>
      <xdr:rowOff>191160</xdr:rowOff>
    </xdr:to>
    <xdr:sp>
      <xdr:nvSpPr>
        <xdr:cNvPr id="1" name="CustomShape 1"/>
        <xdr:cNvSpPr/>
      </xdr:nvSpPr>
      <xdr:spPr>
        <a:xfrm>
          <a:off x="7122240" y="6320520"/>
          <a:ext cx="360" cy="176040"/>
        </a:xfrm>
        <a:custGeom>
          <a:avLst/>
          <a:gdLst/>
          <a:ahLst/>
          <a:rect l="l" t="t" r="r" b="b"/>
          <a:pathLst>
            <a:path w="21600" h="21600">
              <a:moveTo>
                <a:pt x="0" y="0"/>
              </a:moveTo>
              <a:lnTo>
                <a:pt x="21600" y="21600"/>
              </a:lnTo>
            </a:path>
          </a:pathLst>
        </a:custGeom>
        <a:noFill/>
        <a:ln w="12600">
          <a:solidFill>
            <a:schemeClr val="tx1"/>
          </a:solidFill>
          <a:round/>
          <a:tailEnd len="med" type="triangle" w="med"/>
        </a:ln>
      </xdr:spPr>
      <xdr:style>
        <a:lnRef idx="1">
          <a:schemeClr val="accent1"/>
        </a:lnRef>
        <a:fillRef idx="0">
          <a:schemeClr val="accent1"/>
        </a:fillRef>
        <a:effectRef idx="0">
          <a:schemeClr val="accent1"/>
        </a:effectRef>
        <a:fontRef idx="minor"/>
      </xdr:style>
    </xdr:sp>
    <xdr:clientData/>
  </xdr:twoCellAnchor>
  <xdr:twoCellAnchor editAs="twoCell">
    <xdr:from>
      <xdr:col>6</xdr:col>
      <xdr:colOff>447840</xdr:colOff>
      <xdr:row>40</xdr:row>
      <xdr:rowOff>30600</xdr:rowOff>
    </xdr:from>
    <xdr:to>
      <xdr:col>6</xdr:col>
      <xdr:colOff>448200</xdr:colOff>
      <xdr:row>41</xdr:row>
      <xdr:rowOff>7560</xdr:rowOff>
    </xdr:to>
    <xdr:sp>
      <xdr:nvSpPr>
        <xdr:cNvPr id="2" name="CustomShape 1"/>
        <xdr:cNvSpPr/>
      </xdr:nvSpPr>
      <xdr:spPr>
        <a:xfrm>
          <a:off x="5052600" y="7669440"/>
          <a:ext cx="360" cy="167400"/>
        </a:xfrm>
        <a:custGeom>
          <a:avLst/>
          <a:gdLst/>
          <a:ahLst/>
          <a:rect l="l" t="t" r="r" b="b"/>
          <a:pathLst>
            <a:path w="21600" h="21600">
              <a:moveTo>
                <a:pt x="0" y="0"/>
              </a:moveTo>
              <a:lnTo>
                <a:pt x="21600" y="21600"/>
              </a:lnTo>
            </a:path>
          </a:pathLst>
        </a:custGeom>
        <a:noFill/>
        <a:ln w="12600">
          <a:solidFill>
            <a:schemeClr val="tx1"/>
          </a:solidFill>
          <a:round/>
          <a:tailEnd len="med" type="triangle" w="med"/>
        </a:ln>
      </xdr:spPr>
      <xdr:style>
        <a:lnRef idx="1">
          <a:schemeClr val="accent1"/>
        </a:lnRef>
        <a:fillRef idx="0">
          <a:schemeClr val="accent1"/>
        </a:fillRef>
        <a:effectRef idx="0">
          <a:schemeClr val="accent1"/>
        </a:effectRef>
        <a:fontRef idx="minor"/>
      </xdr:style>
    </xdr:sp>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50"/>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C10" activeCellId="0" sqref="C10"/>
    </sheetView>
  </sheetViews>
  <sheetFormatPr defaultColWidth="10.55078125" defaultRowHeight="15" zeroHeight="false" outlineLevelRow="0" outlineLevelCol="0"/>
  <cols>
    <col collapsed="false" customWidth="true" hidden="false" outlineLevel="0" max="1" min="1" style="1" width="11.42"/>
    <col collapsed="false" customWidth="true" hidden="false" outlineLevel="0" max="2" min="2" style="1" width="6.86"/>
    <col collapsed="false" customWidth="true" hidden="false" outlineLevel="0" max="3" min="3" style="2" width="6.86"/>
    <col collapsed="false" customWidth="true" hidden="false" outlineLevel="0" max="4" min="4" style="3" width="6.86"/>
    <col collapsed="false" customWidth="true" hidden="false" outlineLevel="0" max="6" min="5" style="1" width="6.86"/>
    <col collapsed="false" customWidth="true" hidden="false" outlineLevel="0" max="7" min="7" style="2" width="6.86"/>
    <col collapsed="false" customWidth="true" hidden="false" outlineLevel="0" max="8" min="8" style="4" width="6.86"/>
    <col collapsed="false" customWidth="true" hidden="false" outlineLevel="0" max="9" min="9" style="1" width="10.29"/>
    <col collapsed="false" customWidth="true" hidden="false" outlineLevel="0" max="10" min="10" style="1" width="6.86"/>
    <col collapsed="false" customWidth="true" hidden="false" outlineLevel="0" max="11" min="11" style="2" width="6.86"/>
    <col collapsed="false" customWidth="true" hidden="false" outlineLevel="0" max="12" min="12" style="4" width="6.86"/>
    <col collapsed="false" customWidth="true" hidden="false" outlineLevel="0" max="13" min="13" style="1" width="6.86"/>
    <col collapsed="false" customWidth="true" hidden="false" outlineLevel="0" max="14" min="14" style="5" width="6.86"/>
    <col collapsed="false" customWidth="true" hidden="false" outlineLevel="0" max="15" min="15" style="2" width="6.86"/>
    <col collapsed="false" customWidth="true" hidden="false" outlineLevel="0" max="16" min="16" style="4" width="6.86"/>
    <col collapsed="false" customWidth="true" hidden="false" outlineLevel="0" max="18" min="17" style="1" width="6.86"/>
    <col collapsed="false" customWidth="true" hidden="false" outlineLevel="0" max="19" min="19" style="2" width="6.86"/>
    <col collapsed="false" customWidth="true" hidden="false" outlineLevel="0" max="20" min="20" style="4" width="6.86"/>
    <col collapsed="false" customWidth="true" hidden="false" outlineLevel="0" max="32" min="21" style="0" width="6.86"/>
  </cols>
  <sheetData>
    <row r="1" customFormat="false" ht="60" hidden="false" customHeight="true" outlineLevel="0" collapsed="false">
      <c r="A1" s="6" t="s">
        <v>0</v>
      </c>
      <c r="B1" s="6"/>
      <c r="C1" s="6"/>
      <c r="D1" s="6"/>
      <c r="E1" s="6"/>
      <c r="F1" s="6"/>
      <c r="G1" s="6"/>
      <c r="H1" s="6"/>
      <c r="I1" s="6"/>
      <c r="J1" s="6"/>
      <c r="K1" s="6"/>
      <c r="L1" s="6"/>
      <c r="M1" s="6"/>
      <c r="N1" s="6"/>
      <c r="O1" s="6"/>
      <c r="P1" s="6"/>
      <c r="Q1" s="6"/>
      <c r="R1" s="6"/>
      <c r="S1" s="6"/>
      <c r="T1" s="6"/>
      <c r="U1" s="6"/>
      <c r="V1" s="6"/>
      <c r="W1" s="6"/>
      <c r="X1" s="6"/>
    </row>
    <row r="2" customFormat="false" ht="15" hidden="false" customHeight="false" outlineLevel="0" collapsed="false">
      <c r="A2" s="7" t="s">
        <v>1</v>
      </c>
      <c r="B2" s="7"/>
      <c r="C2" s="7"/>
      <c r="D2" s="7"/>
      <c r="E2" s="7"/>
      <c r="F2" s="8" t="s">
        <v>2</v>
      </c>
      <c r="G2" s="8"/>
      <c r="H2" s="8"/>
      <c r="I2" s="8"/>
      <c r="J2" s="8"/>
      <c r="K2" s="8"/>
      <c r="L2" s="8"/>
      <c r="M2" s="8"/>
      <c r="N2" s="8"/>
      <c r="O2" s="8"/>
      <c r="P2" s="8"/>
      <c r="Q2" s="9" t="s">
        <v>3</v>
      </c>
      <c r="R2" s="9"/>
      <c r="S2" s="9"/>
      <c r="T2" s="9"/>
      <c r="U2" s="9"/>
      <c r="V2" s="10" t="n">
        <v>44440</v>
      </c>
      <c r="W2" s="10"/>
      <c r="X2" s="10"/>
      <c r="Y2" s="10"/>
      <c r="Z2" s="10"/>
      <c r="AA2" s="10"/>
      <c r="AB2" s="10"/>
      <c r="AC2" s="10"/>
      <c r="AD2" s="10"/>
      <c r="AE2" s="10"/>
      <c r="AF2" s="10"/>
      <c r="AG2" s="10"/>
    </row>
    <row r="3" customFormat="false" ht="15" hidden="false" customHeight="false" outlineLevel="0" collapsed="false">
      <c r="A3" s="9" t="s">
        <v>4</v>
      </c>
      <c r="B3" s="9"/>
      <c r="C3" s="9"/>
      <c r="D3" s="9"/>
      <c r="E3" s="9"/>
      <c r="F3" s="11" t="s">
        <v>5</v>
      </c>
      <c r="G3" s="11"/>
      <c r="H3" s="11"/>
      <c r="I3" s="11"/>
      <c r="J3" s="11"/>
      <c r="K3" s="11"/>
      <c r="L3" s="11"/>
      <c r="M3" s="11"/>
      <c r="N3" s="11"/>
      <c r="O3" s="11"/>
      <c r="P3" s="11"/>
      <c r="Q3" s="7" t="s">
        <v>6</v>
      </c>
      <c r="R3" s="7"/>
      <c r="S3" s="7"/>
      <c r="T3" s="7"/>
      <c r="U3" s="7"/>
      <c r="V3" s="10" t="n">
        <v>44804</v>
      </c>
      <c r="W3" s="10"/>
      <c r="X3" s="10"/>
      <c r="Y3" s="10"/>
      <c r="Z3" s="10"/>
      <c r="AA3" s="10"/>
      <c r="AB3" s="10"/>
      <c r="AC3" s="10"/>
      <c r="AD3" s="10"/>
      <c r="AE3" s="10"/>
      <c r="AF3" s="10"/>
      <c r="AG3" s="10"/>
    </row>
    <row r="4" customFormat="false" ht="15" hidden="false" customHeight="false" outlineLevel="0" collapsed="false">
      <c r="A4" s="12"/>
      <c r="B4" s="12"/>
      <c r="C4" s="12"/>
      <c r="D4" s="12"/>
      <c r="E4" s="12"/>
      <c r="F4" s="12"/>
      <c r="G4" s="12"/>
      <c r="H4" s="12"/>
      <c r="I4" s="12"/>
      <c r="J4" s="12"/>
      <c r="L4" s="12"/>
      <c r="M4" s="12"/>
      <c r="N4" s="12"/>
      <c r="O4" s="12"/>
      <c r="P4" s="12"/>
      <c r="Q4" s="12"/>
      <c r="R4" s="12"/>
      <c r="S4" s="13"/>
      <c r="T4" s="13"/>
      <c r="U4" s="13"/>
      <c r="V4" s="13"/>
      <c r="W4" s="13"/>
      <c r="X4" s="13"/>
    </row>
    <row r="5" customFormat="false" ht="30.75" hidden="false" customHeight="true" outlineLevel="0" collapsed="false">
      <c r="A5" s="14" t="s">
        <v>7</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customFormat="false" ht="15.75" hidden="false" customHeight="false" outlineLevel="0" collapsed="false">
      <c r="A6" s="15"/>
      <c r="B6" s="15"/>
      <c r="C6" s="15"/>
      <c r="D6" s="15"/>
      <c r="E6" s="15"/>
      <c r="F6" s="15"/>
      <c r="G6" s="15"/>
      <c r="H6" s="15"/>
      <c r="I6" s="15"/>
      <c r="J6" s="15"/>
      <c r="K6" s="15"/>
      <c r="L6" s="15"/>
      <c r="M6" s="15"/>
      <c r="N6" s="15"/>
      <c r="O6" s="15"/>
      <c r="P6" s="15"/>
      <c r="Q6" s="15"/>
      <c r="R6" s="15"/>
      <c r="S6" s="15"/>
      <c r="T6" s="15"/>
      <c r="U6" s="15"/>
      <c r="V6" s="15"/>
      <c r="W6" s="15"/>
      <c r="X6" s="15"/>
      <c r="Y6" s="16"/>
      <c r="Z6" s="16"/>
      <c r="AA6" s="16"/>
      <c r="AB6" s="16"/>
      <c r="AC6" s="16"/>
      <c r="AD6" s="16"/>
      <c r="AE6" s="16"/>
      <c r="AF6" s="16"/>
      <c r="AG6" s="16"/>
    </row>
    <row r="7" customFormat="false" ht="15.75" hidden="false" customHeight="true" outlineLevel="0" collapsed="false">
      <c r="A7" s="17" t="s">
        <v>8</v>
      </c>
      <c r="B7" s="17"/>
      <c r="C7" s="18" t="n">
        <v>0</v>
      </c>
      <c r="D7" s="19" t="s">
        <v>9</v>
      </c>
      <c r="E7" s="20" t="s">
        <v>10</v>
      </c>
      <c r="F7" s="20"/>
      <c r="G7" s="20"/>
      <c r="H7" s="20"/>
      <c r="I7" s="20"/>
      <c r="J7" s="20"/>
      <c r="K7" s="20"/>
      <c r="L7" s="20"/>
      <c r="M7" s="20"/>
      <c r="N7" s="20"/>
      <c r="O7" s="20"/>
      <c r="P7" s="20"/>
      <c r="Q7" s="20"/>
      <c r="R7" s="20"/>
      <c r="S7" s="20"/>
      <c r="T7" s="20"/>
      <c r="U7" s="20"/>
      <c r="V7" s="20"/>
      <c r="W7" s="20"/>
      <c r="X7" s="20"/>
      <c r="Y7" s="16"/>
      <c r="Z7" s="16"/>
      <c r="AA7" s="16"/>
      <c r="AB7" s="16"/>
      <c r="AC7" s="16"/>
      <c r="AD7" s="16"/>
      <c r="AE7" s="16"/>
      <c r="AF7" s="16"/>
      <c r="AG7" s="16"/>
    </row>
    <row r="8" s="21" customFormat="true" ht="13.5" hidden="false" customHeight="true" outlineLevel="0" collapsed="false">
      <c r="B8" s="22" t="s">
        <v>11</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row>
    <row r="9" s="21" customFormat="true" ht="15.75" hidden="false" customHeight="true" outlineLevel="0" collapsed="false">
      <c r="A9" s="23" t="s">
        <v>12</v>
      </c>
      <c r="B9" s="24" t="n">
        <v>1</v>
      </c>
      <c r="C9" s="24" t="n">
        <v>2</v>
      </c>
      <c r="D9" s="24" t="n">
        <v>3</v>
      </c>
      <c r="E9" s="25" t="n">
        <v>4</v>
      </c>
      <c r="F9" s="25" t="n">
        <v>5</v>
      </c>
      <c r="G9" s="24" t="n">
        <v>6</v>
      </c>
      <c r="H9" s="24" t="n">
        <v>7</v>
      </c>
      <c r="I9" s="24" t="n">
        <v>8</v>
      </c>
      <c r="J9" s="24" t="n">
        <v>9</v>
      </c>
      <c r="K9" s="24" t="n">
        <v>10</v>
      </c>
      <c r="L9" s="25" t="n">
        <v>11</v>
      </c>
      <c r="M9" s="25" t="n">
        <v>12</v>
      </c>
      <c r="N9" s="24" t="n">
        <v>13</v>
      </c>
      <c r="O9" s="24" t="n">
        <v>14</v>
      </c>
      <c r="P9" s="24" t="n">
        <v>15</v>
      </c>
      <c r="Q9" s="24" t="n">
        <v>16</v>
      </c>
      <c r="R9" s="24" t="n">
        <v>17</v>
      </c>
      <c r="S9" s="25" t="n">
        <v>18</v>
      </c>
      <c r="T9" s="25" t="n">
        <v>19</v>
      </c>
      <c r="U9" s="24" t="n">
        <v>20</v>
      </c>
      <c r="V9" s="24" t="n">
        <v>21</v>
      </c>
      <c r="W9" s="24" t="n">
        <v>22</v>
      </c>
      <c r="X9" s="24" t="n">
        <v>23</v>
      </c>
      <c r="Y9" s="24" t="n">
        <v>24</v>
      </c>
      <c r="Z9" s="25" t="n">
        <v>25</v>
      </c>
      <c r="AA9" s="25" t="n">
        <v>26</v>
      </c>
      <c r="AB9" s="24" t="n">
        <v>27</v>
      </c>
      <c r="AC9" s="24" t="n">
        <v>28</v>
      </c>
      <c r="AD9" s="24" t="n">
        <v>29</v>
      </c>
      <c r="AE9" s="24" t="n">
        <v>30</v>
      </c>
      <c r="AF9" s="24"/>
      <c r="AG9" s="26" t="s">
        <v>13</v>
      </c>
    </row>
    <row r="10" s="21" customFormat="true" ht="28.5" hidden="false" customHeight="true" outlineLevel="0" collapsed="false">
      <c r="A10" s="27" t="s">
        <v>14</v>
      </c>
      <c r="B10" s="28"/>
      <c r="C10" s="29" t="n">
        <v>7.83</v>
      </c>
      <c r="D10" s="29" t="n">
        <v>7.83</v>
      </c>
      <c r="E10" s="30"/>
      <c r="F10" s="30"/>
      <c r="G10" s="29" t="n">
        <v>7.83</v>
      </c>
      <c r="H10" s="29" t="n">
        <v>7.83</v>
      </c>
      <c r="I10" s="31"/>
      <c r="J10" s="29" t="n">
        <v>7.83</v>
      </c>
      <c r="K10" s="29" t="n">
        <v>7.83</v>
      </c>
      <c r="L10" s="30"/>
      <c r="M10" s="30"/>
      <c r="N10" s="29" t="n">
        <v>7.83</v>
      </c>
      <c r="O10" s="29" t="n">
        <v>7.83</v>
      </c>
      <c r="P10" s="31"/>
      <c r="Q10" s="29" t="n">
        <v>7.83</v>
      </c>
      <c r="R10" s="29" t="n">
        <v>7.83</v>
      </c>
      <c r="S10" s="30"/>
      <c r="T10" s="30"/>
      <c r="U10" s="29" t="n">
        <v>7.83</v>
      </c>
      <c r="V10" s="29" t="n">
        <v>7.83</v>
      </c>
      <c r="W10" s="31"/>
      <c r="X10" s="29" t="n">
        <v>7.83</v>
      </c>
      <c r="Y10" s="29" t="n">
        <v>7.83</v>
      </c>
      <c r="Z10" s="30"/>
      <c r="AA10" s="30"/>
      <c r="AB10" s="29" t="n">
        <v>7.83</v>
      </c>
      <c r="AC10" s="29" t="n">
        <v>7.83</v>
      </c>
      <c r="AD10" s="31"/>
      <c r="AE10" s="29" t="n">
        <v>7.83</v>
      </c>
      <c r="AF10" s="32"/>
      <c r="AG10" s="33" t="n">
        <f aca="false">SUM(B10:AF10)</f>
        <v>133.11</v>
      </c>
    </row>
    <row r="11" s="21" customFormat="true" ht="15" hidden="false" customHeight="false" outlineLevel="0" collapsed="false">
      <c r="A11" s="34"/>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6"/>
      <c r="AG11" s="33" t="n">
        <f aca="false">SUM(B11:AF11)</f>
        <v>0</v>
      </c>
    </row>
    <row r="12" s="21" customFormat="true" ht="15" hidden="false" customHeight="false" outlineLevel="0" collapsed="false">
      <c r="A12" s="23" t="s">
        <v>15</v>
      </c>
      <c r="B12" s="24" t="n">
        <v>1</v>
      </c>
      <c r="C12" s="25" t="n">
        <v>2</v>
      </c>
      <c r="D12" s="25" t="n">
        <v>3</v>
      </c>
      <c r="E12" s="37" t="n">
        <v>4</v>
      </c>
      <c r="F12" s="24" t="n">
        <v>5</v>
      </c>
      <c r="G12" s="24" t="n">
        <v>6</v>
      </c>
      <c r="H12" s="24" t="n">
        <v>7</v>
      </c>
      <c r="I12" s="24" t="n">
        <v>8</v>
      </c>
      <c r="J12" s="25" t="n">
        <v>9</v>
      </c>
      <c r="K12" s="25" t="n">
        <v>10</v>
      </c>
      <c r="L12" s="24" t="n">
        <v>11</v>
      </c>
      <c r="M12" s="24" t="n">
        <v>12</v>
      </c>
      <c r="N12" s="24" t="n">
        <v>13</v>
      </c>
      <c r="O12" s="24" t="n">
        <v>14</v>
      </c>
      <c r="P12" s="24" t="n">
        <v>15</v>
      </c>
      <c r="Q12" s="25" t="n">
        <v>16</v>
      </c>
      <c r="R12" s="25" t="n">
        <v>17</v>
      </c>
      <c r="S12" s="24" t="n">
        <v>18</v>
      </c>
      <c r="T12" s="24" t="n">
        <v>19</v>
      </c>
      <c r="U12" s="24" t="n">
        <v>20</v>
      </c>
      <c r="V12" s="24" t="n">
        <v>21</v>
      </c>
      <c r="W12" s="24" t="n">
        <v>22</v>
      </c>
      <c r="X12" s="25" t="n">
        <v>23</v>
      </c>
      <c r="Y12" s="25" t="n">
        <v>24</v>
      </c>
      <c r="Z12" s="24" t="n">
        <v>25</v>
      </c>
      <c r="AA12" s="24" t="n">
        <v>26</v>
      </c>
      <c r="AB12" s="24" t="n">
        <v>27</v>
      </c>
      <c r="AC12" s="24" t="n">
        <v>28</v>
      </c>
      <c r="AD12" s="24" t="n">
        <v>29</v>
      </c>
      <c r="AE12" s="25" t="n">
        <v>30</v>
      </c>
      <c r="AF12" s="25" t="n">
        <v>31</v>
      </c>
      <c r="AG12" s="38" t="n">
        <v>0</v>
      </c>
    </row>
    <row r="13" s="21" customFormat="true" ht="21.75" hidden="false" customHeight="true" outlineLevel="0" collapsed="false">
      <c r="A13" s="27" t="s">
        <v>14</v>
      </c>
      <c r="B13" s="29" t="n">
        <v>7.83</v>
      </c>
      <c r="C13" s="30"/>
      <c r="D13" s="30"/>
      <c r="E13" s="29" t="n">
        <v>7.83</v>
      </c>
      <c r="F13" s="29" t="n">
        <v>7.83</v>
      </c>
      <c r="G13" s="31"/>
      <c r="H13" s="29" t="n">
        <v>7.83</v>
      </c>
      <c r="I13" s="29" t="n">
        <v>7.83</v>
      </c>
      <c r="J13" s="30"/>
      <c r="K13" s="30"/>
      <c r="L13" s="29" t="n">
        <v>7.83</v>
      </c>
      <c r="M13" s="29" t="n">
        <v>7.83</v>
      </c>
      <c r="N13" s="31"/>
      <c r="O13" s="29" t="n">
        <v>7.83</v>
      </c>
      <c r="P13" s="29" t="n">
        <v>7.83</v>
      </c>
      <c r="Q13" s="30"/>
      <c r="R13" s="30"/>
      <c r="S13" s="29" t="n">
        <v>7.83</v>
      </c>
      <c r="T13" s="29" t="n">
        <v>7.83</v>
      </c>
      <c r="U13" s="31"/>
      <c r="V13" s="29" t="n">
        <v>7.83</v>
      </c>
      <c r="W13" s="29" t="n">
        <v>7.83</v>
      </c>
      <c r="X13" s="39"/>
      <c r="Y13" s="39"/>
      <c r="Z13" s="39"/>
      <c r="AA13" s="39"/>
      <c r="AB13" s="39"/>
      <c r="AC13" s="39"/>
      <c r="AD13" s="39"/>
      <c r="AE13" s="39"/>
      <c r="AF13" s="39"/>
      <c r="AG13" s="33" t="n">
        <f aca="false">SUM(B13:AF13)</f>
        <v>101.79</v>
      </c>
    </row>
    <row r="14" s="21" customFormat="true" ht="15" hidden="false" customHeight="false" outlineLevel="0" collapsed="false">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6"/>
      <c r="AG14" s="33" t="n">
        <f aca="false">SUM(B14:AF14)</f>
        <v>0</v>
      </c>
    </row>
    <row r="15" s="21" customFormat="true" ht="15" hidden="false" customHeight="false" outlineLevel="0" collapsed="false">
      <c r="A15" s="23" t="s">
        <v>16</v>
      </c>
      <c r="B15" s="40" t="n">
        <v>1</v>
      </c>
      <c r="C15" s="24" t="n">
        <v>2</v>
      </c>
      <c r="D15" s="24" t="n">
        <v>3</v>
      </c>
      <c r="E15" s="24" t="n">
        <v>4</v>
      </c>
      <c r="F15" s="24" t="n">
        <v>5</v>
      </c>
      <c r="G15" s="25" t="n">
        <v>6</v>
      </c>
      <c r="H15" s="41" t="n">
        <v>7</v>
      </c>
      <c r="I15" s="42" t="n">
        <v>8</v>
      </c>
      <c r="J15" s="42" t="n">
        <v>9</v>
      </c>
      <c r="K15" s="24" t="n">
        <v>10</v>
      </c>
      <c r="L15" s="40" t="n">
        <v>11</v>
      </c>
      <c r="M15" s="24" t="n">
        <v>12</v>
      </c>
      <c r="N15" s="25" t="n">
        <v>13</v>
      </c>
      <c r="O15" s="25" t="n">
        <v>14</v>
      </c>
      <c r="P15" s="24" t="n">
        <v>15</v>
      </c>
      <c r="Q15" s="24" t="n">
        <v>16</v>
      </c>
      <c r="R15" s="24" t="n">
        <v>17</v>
      </c>
      <c r="S15" s="24" t="n">
        <v>18</v>
      </c>
      <c r="T15" s="24" t="n">
        <v>19</v>
      </c>
      <c r="U15" s="25" t="n">
        <v>20</v>
      </c>
      <c r="V15" s="25" t="n">
        <v>21</v>
      </c>
      <c r="W15" s="24" t="n">
        <v>22</v>
      </c>
      <c r="X15" s="24" t="n">
        <v>23</v>
      </c>
      <c r="Y15" s="24" t="n">
        <v>24</v>
      </c>
      <c r="Z15" s="24" t="n">
        <v>25</v>
      </c>
      <c r="AA15" s="24" t="n">
        <v>26</v>
      </c>
      <c r="AB15" s="25" t="n">
        <v>27</v>
      </c>
      <c r="AC15" s="25" t="n">
        <v>28</v>
      </c>
      <c r="AD15" s="24" t="n">
        <v>29</v>
      </c>
      <c r="AE15" s="24" t="n">
        <v>30</v>
      </c>
      <c r="AF15" s="24"/>
      <c r="AG15" s="38" t="n">
        <v>0</v>
      </c>
    </row>
    <row r="16" s="21" customFormat="true" ht="24.75" hidden="false" customHeight="true" outlineLevel="0" collapsed="false">
      <c r="A16" s="27" t="s">
        <v>14</v>
      </c>
      <c r="B16" s="39"/>
      <c r="C16" s="39"/>
      <c r="D16" s="39"/>
      <c r="E16" s="39"/>
      <c r="F16" s="39"/>
      <c r="G16" s="39"/>
      <c r="H16" s="39"/>
      <c r="I16" s="29" t="n">
        <v>7.83</v>
      </c>
      <c r="J16" s="29" t="n">
        <v>7.83</v>
      </c>
      <c r="K16" s="31"/>
      <c r="L16" s="43"/>
      <c r="M16" s="29" t="n">
        <v>7.83</v>
      </c>
      <c r="N16" s="30"/>
      <c r="O16" s="30"/>
      <c r="P16" s="29" t="n">
        <v>7.83</v>
      </c>
      <c r="Q16" s="29" t="n">
        <v>7.83</v>
      </c>
      <c r="R16" s="31"/>
      <c r="S16" s="29" t="n">
        <v>7.83</v>
      </c>
      <c r="T16" s="29" t="n">
        <v>7.83</v>
      </c>
      <c r="U16" s="30"/>
      <c r="V16" s="30"/>
      <c r="W16" s="29" t="n">
        <v>7.83</v>
      </c>
      <c r="X16" s="29" t="n">
        <v>7.83</v>
      </c>
      <c r="Y16" s="31"/>
      <c r="Z16" s="29" t="n">
        <v>7.83</v>
      </c>
      <c r="AA16" s="29" t="n">
        <v>7.83</v>
      </c>
      <c r="AB16" s="30"/>
      <c r="AC16" s="30"/>
      <c r="AD16" s="29" t="n">
        <v>7.83</v>
      </c>
      <c r="AE16" s="29" t="n">
        <v>7.83</v>
      </c>
      <c r="AF16" s="32"/>
      <c r="AG16" s="33" t="n">
        <f aca="false">SUM(B16:AF16)</f>
        <v>101.79</v>
      </c>
    </row>
    <row r="17" s="21" customFormat="true" ht="15" hidden="false" customHeight="false" outlineLevel="0" collapsed="false">
      <c r="A17" s="34"/>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33" t="n">
        <f aca="false">SUM(B17:AF17)</f>
        <v>0</v>
      </c>
    </row>
    <row r="18" s="21" customFormat="true" ht="15" hidden="false" customHeight="false" outlineLevel="0" collapsed="false">
      <c r="A18" s="23" t="s">
        <v>17</v>
      </c>
      <c r="B18" s="24" t="n">
        <v>1</v>
      </c>
      <c r="C18" s="24" t="n">
        <v>2</v>
      </c>
      <c r="D18" s="24" t="n">
        <v>3</v>
      </c>
      <c r="E18" s="25" t="n">
        <v>4</v>
      </c>
      <c r="F18" s="25" t="n">
        <v>5</v>
      </c>
      <c r="G18" s="24" t="n">
        <v>6</v>
      </c>
      <c r="H18" s="24" t="n">
        <v>7</v>
      </c>
      <c r="I18" s="24" t="n">
        <v>8</v>
      </c>
      <c r="J18" s="24" t="n">
        <v>9</v>
      </c>
      <c r="K18" s="24" t="n">
        <v>10</v>
      </c>
      <c r="L18" s="25" t="n">
        <v>11</v>
      </c>
      <c r="M18" s="25" t="n">
        <v>12</v>
      </c>
      <c r="N18" s="24" t="n">
        <v>13</v>
      </c>
      <c r="O18" s="24" t="n">
        <v>14</v>
      </c>
      <c r="P18" s="24" t="n">
        <v>15</v>
      </c>
      <c r="Q18" s="24" t="n">
        <v>16</v>
      </c>
      <c r="R18" s="24" t="n">
        <v>17</v>
      </c>
      <c r="S18" s="25" t="n">
        <v>18</v>
      </c>
      <c r="T18" s="25" t="n">
        <v>19</v>
      </c>
      <c r="U18" s="24" t="n">
        <v>20</v>
      </c>
      <c r="V18" s="24" t="n">
        <v>21</v>
      </c>
      <c r="W18" s="24" t="n">
        <v>22</v>
      </c>
      <c r="X18" s="24" t="n">
        <v>23</v>
      </c>
      <c r="Y18" s="24" t="n">
        <v>24</v>
      </c>
      <c r="Z18" s="40" t="n">
        <v>25</v>
      </c>
      <c r="AA18" s="25" t="n">
        <v>26</v>
      </c>
      <c r="AB18" s="24" t="n">
        <v>27</v>
      </c>
      <c r="AC18" s="24" t="n">
        <v>28</v>
      </c>
      <c r="AD18" s="24" t="n">
        <v>29</v>
      </c>
      <c r="AE18" s="24" t="n">
        <v>30</v>
      </c>
      <c r="AF18" s="24" t="n">
        <v>31</v>
      </c>
      <c r="AG18" s="38" t="n">
        <v>0</v>
      </c>
    </row>
    <row r="19" s="21" customFormat="true" ht="21.75" hidden="false" customHeight="true" outlineLevel="0" collapsed="false">
      <c r="A19" s="27" t="s">
        <v>14</v>
      </c>
      <c r="B19" s="44"/>
      <c r="C19" s="29" t="n">
        <v>7.83</v>
      </c>
      <c r="D19" s="29" t="n">
        <v>7.83</v>
      </c>
      <c r="E19" s="45"/>
      <c r="F19" s="45"/>
      <c r="G19" s="29" t="n">
        <v>7.83</v>
      </c>
      <c r="H19" s="29" t="n">
        <v>7.83</v>
      </c>
      <c r="I19" s="44"/>
      <c r="J19" s="29" t="n">
        <v>7.83</v>
      </c>
      <c r="K19" s="29" t="n">
        <v>7.83</v>
      </c>
      <c r="L19" s="45"/>
      <c r="M19" s="45"/>
      <c r="N19" s="29" t="n">
        <v>7.83</v>
      </c>
      <c r="O19" s="29" t="n">
        <v>7.83</v>
      </c>
      <c r="P19" s="44"/>
      <c r="Q19" s="29" t="n">
        <v>7.83</v>
      </c>
      <c r="R19" s="29" t="n">
        <v>7.83</v>
      </c>
      <c r="S19" s="46"/>
      <c r="T19" s="46"/>
      <c r="U19" s="46"/>
      <c r="V19" s="46"/>
      <c r="W19" s="46"/>
      <c r="X19" s="47"/>
      <c r="Y19" s="47"/>
      <c r="Z19" s="47"/>
      <c r="AA19" s="47"/>
      <c r="AB19" s="47"/>
      <c r="AC19" s="47"/>
      <c r="AD19" s="47"/>
      <c r="AE19" s="47"/>
      <c r="AF19" s="47"/>
      <c r="AG19" s="33" t="n">
        <f aca="false">SUM(B19:AF19)</f>
        <v>78.3</v>
      </c>
    </row>
    <row r="20" s="21" customFormat="true" ht="15" hidden="false" customHeight="false" outlineLevel="0" collapsed="false">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33" t="n">
        <f aca="false">SUM(B20:AF20)</f>
        <v>0</v>
      </c>
    </row>
    <row r="21" s="21" customFormat="true" ht="15" hidden="false" customHeight="false" outlineLevel="0" collapsed="false">
      <c r="A21" s="23" t="s">
        <v>18</v>
      </c>
      <c r="B21" s="40" t="n">
        <v>1</v>
      </c>
      <c r="C21" s="25" t="n">
        <v>2</v>
      </c>
      <c r="D21" s="24" t="n">
        <v>3</v>
      </c>
      <c r="E21" s="24" t="n">
        <v>4</v>
      </c>
      <c r="F21" s="24" t="n">
        <v>5</v>
      </c>
      <c r="G21" s="24" t="n">
        <v>6</v>
      </c>
      <c r="H21" s="24" t="n">
        <v>7</v>
      </c>
      <c r="I21" s="25" t="n">
        <v>8</v>
      </c>
      <c r="J21" s="25" t="n">
        <v>9</v>
      </c>
      <c r="K21" s="24" t="n">
        <v>10</v>
      </c>
      <c r="L21" s="24" t="n">
        <v>11</v>
      </c>
      <c r="M21" s="24" t="n">
        <v>12</v>
      </c>
      <c r="N21" s="24" t="n">
        <v>13</v>
      </c>
      <c r="O21" s="24" t="n">
        <v>14</v>
      </c>
      <c r="P21" s="25" t="n">
        <v>15</v>
      </c>
      <c r="Q21" s="25" t="n">
        <v>16</v>
      </c>
      <c r="R21" s="24" t="n">
        <v>17</v>
      </c>
      <c r="S21" s="24" t="n">
        <v>18</v>
      </c>
      <c r="T21" s="24" t="n">
        <v>19</v>
      </c>
      <c r="U21" s="24" t="n">
        <v>20</v>
      </c>
      <c r="V21" s="24" t="n">
        <v>21</v>
      </c>
      <c r="W21" s="25" t="n">
        <v>22</v>
      </c>
      <c r="X21" s="25" t="n">
        <v>23</v>
      </c>
      <c r="Y21" s="24" t="n">
        <v>24</v>
      </c>
      <c r="Z21" s="24" t="n">
        <v>25</v>
      </c>
      <c r="AA21" s="24" t="n">
        <v>26</v>
      </c>
      <c r="AB21" s="24" t="n">
        <v>27</v>
      </c>
      <c r="AC21" s="24" t="n">
        <v>28</v>
      </c>
      <c r="AD21" s="25" t="n">
        <v>29</v>
      </c>
      <c r="AE21" s="25" t="n">
        <v>30</v>
      </c>
      <c r="AF21" s="24" t="n">
        <v>31</v>
      </c>
      <c r="AG21" s="38" t="n">
        <v>0</v>
      </c>
    </row>
    <row r="22" s="21" customFormat="true" ht="24" hidden="false" customHeight="true" outlineLevel="0" collapsed="false">
      <c r="A22" s="27" t="s">
        <v>14</v>
      </c>
      <c r="B22" s="48"/>
      <c r="C22" s="48"/>
      <c r="D22" s="29" t="n">
        <v>7.83</v>
      </c>
      <c r="E22" s="29" t="n">
        <v>7.83</v>
      </c>
      <c r="F22" s="31"/>
      <c r="G22" s="29" t="n">
        <v>7.83</v>
      </c>
      <c r="H22" s="29" t="n">
        <v>7.83</v>
      </c>
      <c r="I22" s="30"/>
      <c r="J22" s="30"/>
      <c r="K22" s="29" t="n">
        <v>7.83</v>
      </c>
      <c r="L22" s="29" t="n">
        <v>7.83</v>
      </c>
      <c r="M22" s="31"/>
      <c r="N22" s="29" t="n">
        <v>7.83</v>
      </c>
      <c r="O22" s="29" t="n">
        <v>7.83</v>
      </c>
      <c r="P22" s="30"/>
      <c r="Q22" s="30"/>
      <c r="R22" s="29" t="n">
        <v>7.83</v>
      </c>
      <c r="S22" s="29" t="n">
        <v>7.83</v>
      </c>
      <c r="T22" s="31"/>
      <c r="U22" s="29" t="n">
        <v>7.83</v>
      </c>
      <c r="V22" s="29" t="n">
        <v>7.83</v>
      </c>
      <c r="W22" s="30"/>
      <c r="X22" s="30"/>
      <c r="Y22" s="29" t="n">
        <v>7.83</v>
      </c>
      <c r="Z22" s="29" t="n">
        <v>7.83</v>
      </c>
      <c r="AA22" s="31"/>
      <c r="AB22" s="29" t="n">
        <v>7.83</v>
      </c>
      <c r="AC22" s="29" t="n">
        <v>7.83</v>
      </c>
      <c r="AD22" s="30"/>
      <c r="AE22" s="30"/>
      <c r="AF22" s="29" t="n">
        <v>7.83</v>
      </c>
      <c r="AG22" s="33" t="n">
        <f aca="false">SUM(B22:AF22)</f>
        <v>133.11</v>
      </c>
    </row>
    <row r="23" s="21" customFormat="true" ht="15" hidden="false" customHeight="false" outlineLevel="0" collapsed="false">
      <c r="A23" s="34"/>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50"/>
      <c r="AG23" s="33" t="n">
        <f aca="false">SUM(B23:AF23)</f>
        <v>0</v>
      </c>
    </row>
    <row r="24" s="21" customFormat="true" ht="15" hidden="false" customHeight="false" outlineLevel="0" collapsed="false">
      <c r="A24" s="23" t="s">
        <v>19</v>
      </c>
      <c r="B24" s="24" t="n">
        <v>1</v>
      </c>
      <c r="C24" s="24" t="n">
        <v>2</v>
      </c>
      <c r="D24" s="24" t="n">
        <v>3</v>
      </c>
      <c r="E24" s="24" t="n">
        <v>4</v>
      </c>
      <c r="F24" s="25" t="n">
        <v>5</v>
      </c>
      <c r="G24" s="25" t="n">
        <v>6</v>
      </c>
      <c r="H24" s="24" t="n">
        <v>7</v>
      </c>
      <c r="I24" s="24" t="n">
        <v>8</v>
      </c>
      <c r="J24" s="24" t="n">
        <v>9</v>
      </c>
      <c r="K24" s="24" t="n">
        <v>10</v>
      </c>
      <c r="L24" s="24" t="n">
        <v>11</v>
      </c>
      <c r="M24" s="25" t="n">
        <v>12</v>
      </c>
      <c r="N24" s="25" t="n">
        <v>13</v>
      </c>
      <c r="O24" s="24" t="n">
        <v>14</v>
      </c>
      <c r="P24" s="24" t="n">
        <v>15</v>
      </c>
      <c r="Q24" s="24" t="n">
        <v>16</v>
      </c>
      <c r="R24" s="24" t="n">
        <v>17</v>
      </c>
      <c r="S24" s="24" t="n">
        <v>18</v>
      </c>
      <c r="T24" s="25" t="n">
        <v>19</v>
      </c>
      <c r="U24" s="25" t="n">
        <v>20</v>
      </c>
      <c r="V24" s="24" t="n">
        <v>21</v>
      </c>
      <c r="W24" s="24" t="n">
        <v>22</v>
      </c>
      <c r="X24" s="24" t="n">
        <v>23</v>
      </c>
      <c r="Y24" s="24" t="n">
        <v>24</v>
      </c>
      <c r="Z24" s="24" t="n">
        <v>25</v>
      </c>
      <c r="AA24" s="25" t="n">
        <v>26</v>
      </c>
      <c r="AB24" s="25" t="n">
        <v>27</v>
      </c>
      <c r="AC24" s="24" t="n">
        <v>28</v>
      </c>
      <c r="AD24" s="24"/>
      <c r="AE24" s="24"/>
      <c r="AF24" s="24"/>
      <c r="AG24" s="38" t="n">
        <v>0</v>
      </c>
    </row>
    <row r="25" s="21" customFormat="true" ht="21" hidden="false" customHeight="true" outlineLevel="0" collapsed="false">
      <c r="A25" s="27" t="s">
        <v>14</v>
      </c>
      <c r="B25" s="29" t="n">
        <v>7.83</v>
      </c>
      <c r="C25" s="31"/>
      <c r="D25" s="29" t="n">
        <v>7.83</v>
      </c>
      <c r="E25" s="29" t="n">
        <v>7.83</v>
      </c>
      <c r="F25" s="30"/>
      <c r="G25" s="30"/>
      <c r="H25" s="29" t="n">
        <v>7.83</v>
      </c>
      <c r="I25" s="29" t="n">
        <v>7.83</v>
      </c>
      <c r="J25" s="31"/>
      <c r="K25" s="29" t="n">
        <v>7.83</v>
      </c>
      <c r="L25" s="29" t="n">
        <v>7.83</v>
      </c>
      <c r="M25" s="28"/>
      <c r="N25" s="28"/>
      <c r="O25" s="39"/>
      <c r="P25" s="39"/>
      <c r="Q25" s="28"/>
      <c r="R25" s="28"/>
      <c r="S25" s="28"/>
      <c r="T25" s="28"/>
      <c r="U25" s="28"/>
      <c r="V25" s="39"/>
      <c r="W25" s="39"/>
      <c r="X25" s="28"/>
      <c r="Y25" s="28"/>
      <c r="Z25" s="28"/>
      <c r="AA25" s="28"/>
      <c r="AB25" s="39"/>
      <c r="AC25" s="29" t="n">
        <v>7.83</v>
      </c>
      <c r="AD25" s="29"/>
      <c r="AE25" s="29"/>
      <c r="AF25" s="32"/>
      <c r="AG25" s="33" t="n">
        <f aca="false">SUM(B25:AF25)</f>
        <v>62.64</v>
      </c>
    </row>
    <row r="26" s="21" customFormat="true" ht="15" hidden="false" customHeight="false" outlineLevel="0" collapsed="false">
      <c r="A26" s="34"/>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50"/>
      <c r="AG26" s="33" t="n">
        <f aca="false">SUM(B26:AF26)</f>
        <v>0</v>
      </c>
    </row>
    <row r="27" s="21" customFormat="true" ht="15" hidden="false" customHeight="false" outlineLevel="0" collapsed="false">
      <c r="A27" s="23" t="s">
        <v>20</v>
      </c>
      <c r="B27" s="24" t="n">
        <v>1</v>
      </c>
      <c r="C27" s="24" t="n">
        <v>2</v>
      </c>
      <c r="D27" s="24" t="n">
        <v>3</v>
      </c>
      <c r="E27" s="24" t="n">
        <v>4</v>
      </c>
      <c r="F27" s="25" t="n">
        <v>5</v>
      </c>
      <c r="G27" s="25" t="n">
        <v>6</v>
      </c>
      <c r="H27" s="24" t="n">
        <v>7</v>
      </c>
      <c r="I27" s="24" t="n">
        <v>8</v>
      </c>
      <c r="J27" s="24" t="n">
        <v>9</v>
      </c>
      <c r="K27" s="24" t="n">
        <v>10</v>
      </c>
      <c r="L27" s="24" t="n">
        <v>11</v>
      </c>
      <c r="M27" s="25" t="n">
        <v>12</v>
      </c>
      <c r="N27" s="25" t="n">
        <v>13</v>
      </c>
      <c r="O27" s="24" t="n">
        <v>14</v>
      </c>
      <c r="P27" s="24" t="n">
        <v>15</v>
      </c>
      <c r="Q27" s="24" t="n">
        <v>16</v>
      </c>
      <c r="R27" s="24" t="n">
        <v>17</v>
      </c>
      <c r="S27" s="24" t="n">
        <v>18</v>
      </c>
      <c r="T27" s="25" t="n">
        <v>19</v>
      </c>
      <c r="U27" s="25" t="n">
        <v>20</v>
      </c>
      <c r="V27" s="24" t="n">
        <v>21</v>
      </c>
      <c r="W27" s="24" t="n">
        <v>22</v>
      </c>
      <c r="X27" s="24" t="n">
        <v>23</v>
      </c>
      <c r="Y27" s="24" t="n">
        <v>24</v>
      </c>
      <c r="Z27" s="24" t="n">
        <v>25</v>
      </c>
      <c r="AA27" s="25" t="n">
        <v>26</v>
      </c>
      <c r="AB27" s="25" t="n">
        <v>27</v>
      </c>
      <c r="AC27" s="24" t="n">
        <v>28</v>
      </c>
      <c r="AD27" s="24" t="n">
        <v>29</v>
      </c>
      <c r="AE27" s="24" t="n">
        <v>30</v>
      </c>
      <c r="AF27" s="24" t="n">
        <v>31</v>
      </c>
      <c r="AG27" s="38" t="n">
        <v>0</v>
      </c>
    </row>
    <row r="28" s="21" customFormat="true" ht="21.75" hidden="false" customHeight="true" outlineLevel="0" collapsed="false">
      <c r="A28" s="27" t="s">
        <v>14</v>
      </c>
      <c r="B28" s="29" t="n">
        <v>7.83</v>
      </c>
      <c r="C28" s="31"/>
      <c r="D28" s="29" t="n">
        <v>7.83</v>
      </c>
      <c r="E28" s="29" t="n">
        <v>7.83</v>
      </c>
      <c r="F28" s="30"/>
      <c r="G28" s="30"/>
      <c r="H28" s="29" t="n">
        <v>7.83</v>
      </c>
      <c r="I28" s="29" t="n">
        <v>7.83</v>
      </c>
      <c r="J28" s="31"/>
      <c r="K28" s="29" t="n">
        <v>7.83</v>
      </c>
      <c r="L28" s="29" t="n">
        <v>7.83</v>
      </c>
      <c r="M28" s="30"/>
      <c r="N28" s="30"/>
      <c r="O28" s="29" t="n">
        <v>7.83</v>
      </c>
      <c r="P28" s="29" t="n">
        <v>7.83</v>
      </c>
      <c r="Q28" s="31"/>
      <c r="R28" s="29" t="n">
        <v>7.83</v>
      </c>
      <c r="S28" s="29" t="n">
        <v>7.83</v>
      </c>
      <c r="T28" s="30"/>
      <c r="U28" s="30"/>
      <c r="V28" s="29" t="n">
        <v>7.83</v>
      </c>
      <c r="W28" s="29" t="n">
        <v>7.83</v>
      </c>
      <c r="X28" s="31"/>
      <c r="Y28" s="29" t="n">
        <v>7.83</v>
      </c>
      <c r="Z28" s="29" t="n">
        <v>7.83</v>
      </c>
      <c r="AA28" s="30"/>
      <c r="AB28" s="30"/>
      <c r="AC28" s="29" t="n">
        <v>7.83</v>
      </c>
      <c r="AD28" s="29" t="n">
        <v>7.83</v>
      </c>
      <c r="AE28" s="31"/>
      <c r="AF28" s="29" t="n">
        <v>7.83</v>
      </c>
      <c r="AG28" s="33" t="n">
        <f aca="false">SUM(B28:AF28)</f>
        <v>140.94</v>
      </c>
    </row>
    <row r="29" s="21" customFormat="true" ht="15" hidden="false" customHeight="false" outlineLevel="0" collapsed="false">
      <c r="A29" s="34"/>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50"/>
      <c r="AG29" s="33" t="n">
        <f aca="false">SUM(B29:AF29)</f>
        <v>0</v>
      </c>
    </row>
    <row r="30" s="21" customFormat="true" ht="15" hidden="false" customHeight="false" outlineLevel="0" collapsed="false">
      <c r="A30" s="23" t="s">
        <v>21</v>
      </c>
      <c r="B30" s="24" t="n">
        <v>1</v>
      </c>
      <c r="C30" s="25" t="n">
        <v>2</v>
      </c>
      <c r="D30" s="25" t="n">
        <v>3</v>
      </c>
      <c r="E30" s="24" t="n">
        <v>4</v>
      </c>
      <c r="F30" s="24" t="n">
        <v>5</v>
      </c>
      <c r="G30" s="51" t="n">
        <v>6</v>
      </c>
      <c r="H30" s="24" t="n">
        <v>7</v>
      </c>
      <c r="I30" s="24" t="n">
        <v>8</v>
      </c>
      <c r="J30" s="25" t="n">
        <v>9</v>
      </c>
      <c r="K30" s="25" t="n">
        <v>10</v>
      </c>
      <c r="L30" s="24" t="n">
        <v>11</v>
      </c>
      <c r="M30" s="24" t="n">
        <v>12</v>
      </c>
      <c r="N30" s="24" t="n">
        <v>13</v>
      </c>
      <c r="O30" s="24" t="n">
        <v>14</v>
      </c>
      <c r="P30" s="24" t="n">
        <v>15</v>
      </c>
      <c r="Q30" s="25" t="n">
        <v>16</v>
      </c>
      <c r="R30" s="25" t="n">
        <v>17</v>
      </c>
      <c r="S30" s="40" t="n">
        <v>18</v>
      </c>
      <c r="T30" s="24" t="n">
        <v>19</v>
      </c>
      <c r="U30" s="24" t="n">
        <v>20</v>
      </c>
      <c r="V30" s="24" t="n">
        <v>21</v>
      </c>
      <c r="W30" s="24" t="n">
        <v>22</v>
      </c>
      <c r="X30" s="25" t="n">
        <v>23</v>
      </c>
      <c r="Y30" s="25" t="n">
        <v>24</v>
      </c>
      <c r="Z30" s="24" t="n">
        <v>25</v>
      </c>
      <c r="AA30" s="24" t="n">
        <v>26</v>
      </c>
      <c r="AB30" s="24" t="n">
        <v>27</v>
      </c>
      <c r="AC30" s="24" t="n">
        <v>28</v>
      </c>
      <c r="AD30" s="24" t="n">
        <v>29</v>
      </c>
      <c r="AE30" s="25" t="n">
        <v>30</v>
      </c>
      <c r="AF30" s="24"/>
      <c r="AG30" s="38" t="n">
        <v>0</v>
      </c>
    </row>
    <row r="31" s="21" customFormat="true" ht="24.75" hidden="false" customHeight="true" outlineLevel="0" collapsed="false">
      <c r="A31" s="27" t="s">
        <v>14</v>
      </c>
      <c r="B31" s="29" t="n">
        <v>7.83</v>
      </c>
      <c r="C31" s="30"/>
      <c r="D31" s="30"/>
      <c r="E31" s="29" t="n">
        <v>7.83</v>
      </c>
      <c r="F31" s="29" t="n">
        <v>7.83</v>
      </c>
      <c r="G31" s="31"/>
      <c r="H31" s="29" t="n">
        <v>7.83</v>
      </c>
      <c r="I31" s="29" t="n">
        <v>7.83</v>
      </c>
      <c r="J31" s="30"/>
      <c r="K31" s="30"/>
      <c r="L31" s="29" t="n">
        <v>7.83</v>
      </c>
      <c r="M31" s="29" t="n">
        <v>7.83</v>
      </c>
      <c r="N31" s="31"/>
      <c r="O31" s="29" t="n">
        <v>7.83</v>
      </c>
      <c r="P31" s="29" t="n">
        <v>7.83</v>
      </c>
      <c r="Q31" s="28"/>
      <c r="R31" s="28"/>
      <c r="S31" s="39"/>
      <c r="T31" s="39"/>
      <c r="U31" s="28"/>
      <c r="V31" s="28"/>
      <c r="W31" s="28"/>
      <c r="X31" s="28"/>
      <c r="Y31" s="28"/>
      <c r="Z31" s="39"/>
      <c r="AA31" s="39"/>
      <c r="AB31" s="28"/>
      <c r="AC31" s="28"/>
      <c r="AD31" s="28"/>
      <c r="AE31" s="28"/>
      <c r="AF31" s="29"/>
      <c r="AG31" s="33" t="n">
        <f aca="false">SUM(B31:AF31)</f>
        <v>70.47</v>
      </c>
    </row>
    <row r="32" s="21" customFormat="true" ht="15" hidden="false" customHeight="false" outlineLevel="0" collapsed="false">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33" t="n">
        <f aca="false">SUM(B32:AF32)</f>
        <v>0</v>
      </c>
    </row>
    <row r="33" s="21" customFormat="true" ht="15" hidden="false" customHeight="false" outlineLevel="0" collapsed="false">
      <c r="A33" s="23" t="s">
        <v>22</v>
      </c>
      <c r="B33" s="40" t="n">
        <v>1</v>
      </c>
      <c r="C33" s="24" t="n">
        <v>2</v>
      </c>
      <c r="D33" s="24" t="n">
        <v>3</v>
      </c>
      <c r="E33" s="24" t="n">
        <v>4</v>
      </c>
      <c r="F33" s="24" t="n">
        <v>5</v>
      </c>
      <c r="G33" s="52" t="n">
        <v>6</v>
      </c>
      <c r="H33" s="25" t="n">
        <v>7</v>
      </c>
      <c r="I33" s="40" t="n">
        <v>8</v>
      </c>
      <c r="J33" s="24" t="n">
        <v>9</v>
      </c>
      <c r="K33" s="24" t="n">
        <v>10</v>
      </c>
      <c r="L33" s="24" t="n">
        <v>11</v>
      </c>
      <c r="M33" s="24" t="n">
        <v>12</v>
      </c>
      <c r="N33" s="24" t="n">
        <v>13</v>
      </c>
      <c r="O33" s="25" t="n">
        <v>14</v>
      </c>
      <c r="P33" s="25" t="n">
        <v>15</v>
      </c>
      <c r="Q33" s="24" t="n">
        <v>16</v>
      </c>
      <c r="R33" s="24" t="n">
        <v>17</v>
      </c>
      <c r="S33" s="24" t="n">
        <v>18</v>
      </c>
      <c r="T33" s="24" t="n">
        <v>19</v>
      </c>
      <c r="U33" s="24" t="n">
        <v>20</v>
      </c>
      <c r="V33" s="25" t="n">
        <v>21</v>
      </c>
      <c r="W33" s="25" t="n">
        <v>22</v>
      </c>
      <c r="X33" s="24" t="n">
        <v>23</v>
      </c>
      <c r="Y33" s="24" t="n">
        <v>24</v>
      </c>
      <c r="Z33" s="24" t="n">
        <v>25</v>
      </c>
      <c r="AA33" s="40" t="n">
        <v>26</v>
      </c>
      <c r="AB33" s="53" t="n">
        <v>27</v>
      </c>
      <c r="AC33" s="25" t="n">
        <v>28</v>
      </c>
      <c r="AD33" s="25" t="n">
        <v>29</v>
      </c>
      <c r="AE33" s="24" t="n">
        <v>30</v>
      </c>
      <c r="AF33" s="24" t="n">
        <v>31</v>
      </c>
      <c r="AG33" s="38" t="n">
        <v>0</v>
      </c>
    </row>
    <row r="34" s="21" customFormat="true" ht="23.25" hidden="false" customHeight="true" outlineLevel="0" collapsed="false">
      <c r="A34" s="27" t="s">
        <v>14</v>
      </c>
      <c r="B34" s="48"/>
      <c r="C34" s="29" t="n">
        <v>7.83</v>
      </c>
      <c r="D34" s="29" t="n">
        <v>7.83</v>
      </c>
      <c r="E34" s="31"/>
      <c r="F34" s="29" t="n">
        <v>7.83</v>
      </c>
      <c r="G34" s="29" t="n">
        <v>7.83</v>
      </c>
      <c r="H34" s="30"/>
      <c r="I34" s="48"/>
      <c r="J34" s="29" t="n">
        <v>7.83</v>
      </c>
      <c r="K34" s="29" t="n">
        <v>7.83</v>
      </c>
      <c r="L34" s="31"/>
      <c r="M34" s="29" t="n">
        <v>7.83</v>
      </c>
      <c r="N34" s="29" t="n">
        <v>7.83</v>
      </c>
      <c r="O34" s="30"/>
      <c r="P34" s="30"/>
      <c r="Q34" s="29" t="n">
        <v>7.83</v>
      </c>
      <c r="R34" s="29" t="n">
        <v>7.83</v>
      </c>
      <c r="S34" s="31"/>
      <c r="T34" s="29" t="n">
        <v>7.83</v>
      </c>
      <c r="U34" s="29" t="n">
        <v>7.83</v>
      </c>
      <c r="V34" s="30"/>
      <c r="W34" s="30"/>
      <c r="X34" s="29" t="n">
        <v>7.83</v>
      </c>
      <c r="Y34" s="29" t="n">
        <v>7.83</v>
      </c>
      <c r="Z34" s="31"/>
      <c r="AA34" s="43"/>
      <c r="AB34" s="54"/>
      <c r="AC34" s="30"/>
      <c r="AD34" s="30"/>
      <c r="AE34" s="29" t="n">
        <v>7.83</v>
      </c>
      <c r="AF34" s="29" t="n">
        <v>7.83</v>
      </c>
      <c r="AG34" s="33" t="n">
        <f aca="false">SUM(B34:AF34)</f>
        <v>125.28</v>
      </c>
    </row>
    <row r="35" s="21" customFormat="true" ht="15" hidden="false" customHeight="false" outlineLevel="0" collapsed="false">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33" t="n">
        <f aca="false">SUM(B35:AF35)</f>
        <v>0</v>
      </c>
    </row>
    <row r="36" s="21" customFormat="true" ht="15" hidden="false" customHeight="false" outlineLevel="0" collapsed="false">
      <c r="A36" s="23" t="s">
        <v>23</v>
      </c>
      <c r="B36" s="24" t="n">
        <v>1</v>
      </c>
      <c r="C36" s="24" t="n">
        <v>2</v>
      </c>
      <c r="D36" s="42" t="n">
        <v>3</v>
      </c>
      <c r="E36" s="25" t="n">
        <v>4</v>
      </c>
      <c r="F36" s="25" t="n">
        <v>5</v>
      </c>
      <c r="G36" s="40" t="n">
        <v>6</v>
      </c>
      <c r="H36" s="24" t="n">
        <v>7</v>
      </c>
      <c r="I36" s="24" t="n">
        <v>8</v>
      </c>
      <c r="J36" s="24" t="n">
        <v>9</v>
      </c>
      <c r="K36" s="24" t="n">
        <v>10</v>
      </c>
      <c r="L36" s="25" t="n">
        <v>11</v>
      </c>
      <c r="M36" s="25" t="n">
        <v>12</v>
      </c>
      <c r="N36" s="24" t="n">
        <v>13</v>
      </c>
      <c r="O36" s="24" t="n">
        <v>14</v>
      </c>
      <c r="P36" s="24" t="n">
        <v>15</v>
      </c>
      <c r="Q36" s="24" t="n">
        <v>16</v>
      </c>
      <c r="R36" s="24" t="n">
        <v>17</v>
      </c>
      <c r="S36" s="25" t="n">
        <v>18</v>
      </c>
      <c r="T36" s="25" t="n">
        <v>19</v>
      </c>
      <c r="U36" s="24" t="n">
        <v>20</v>
      </c>
      <c r="V36" s="24" t="n">
        <v>21</v>
      </c>
      <c r="W36" s="24" t="n">
        <v>22</v>
      </c>
      <c r="X36" s="24" t="n">
        <v>23</v>
      </c>
      <c r="Y36" s="24" t="n">
        <v>24</v>
      </c>
      <c r="Z36" s="25" t="n">
        <v>25</v>
      </c>
      <c r="AA36" s="25" t="n">
        <v>26</v>
      </c>
      <c r="AB36" s="24" t="n">
        <v>27</v>
      </c>
      <c r="AC36" s="24" t="n">
        <v>28</v>
      </c>
      <c r="AD36" s="24" t="n">
        <v>29</v>
      </c>
      <c r="AE36" s="24" t="n">
        <v>30</v>
      </c>
      <c r="AF36" s="24"/>
      <c r="AG36" s="38" t="n">
        <v>0</v>
      </c>
    </row>
    <row r="37" s="21" customFormat="true" ht="21" hidden="false" customHeight="true" outlineLevel="0" collapsed="false">
      <c r="A37" s="27" t="s">
        <v>14</v>
      </c>
      <c r="B37" s="31"/>
      <c r="C37" s="29" t="n">
        <v>7.83</v>
      </c>
      <c r="D37" s="29" t="n">
        <v>7.83</v>
      </c>
      <c r="E37" s="30"/>
      <c r="F37" s="30"/>
      <c r="G37" s="43"/>
      <c r="H37" s="29" t="n">
        <v>7.83</v>
      </c>
      <c r="I37" s="31"/>
      <c r="J37" s="29" t="n">
        <v>7.83</v>
      </c>
      <c r="K37" s="29" t="n">
        <v>7.83</v>
      </c>
      <c r="L37" s="30"/>
      <c r="M37" s="30"/>
      <c r="N37" s="29" t="n">
        <v>7.83</v>
      </c>
      <c r="O37" s="29" t="n">
        <v>7.83</v>
      </c>
      <c r="P37" s="31"/>
      <c r="Q37" s="29" t="n">
        <v>7.83</v>
      </c>
      <c r="R37" s="29" t="n">
        <v>7.83</v>
      </c>
      <c r="S37" s="30"/>
      <c r="T37" s="30"/>
      <c r="U37" s="29" t="n">
        <v>7.83</v>
      </c>
      <c r="V37" s="29" t="n">
        <v>7.83</v>
      </c>
      <c r="W37" s="31"/>
      <c r="X37" s="29" t="n">
        <v>7.83</v>
      </c>
      <c r="Y37" s="29" t="n">
        <v>7.83</v>
      </c>
      <c r="Z37" s="30"/>
      <c r="AA37" s="30"/>
      <c r="AB37" s="29" t="n">
        <v>7.83</v>
      </c>
      <c r="AC37" s="29" t="n">
        <v>7.83</v>
      </c>
      <c r="AD37" s="31"/>
      <c r="AE37" s="29" t="n">
        <v>7.83</v>
      </c>
      <c r="AF37" s="32"/>
      <c r="AG37" s="33" t="n">
        <f aca="false">SUM(B37:AF37)</f>
        <v>125.28</v>
      </c>
    </row>
    <row r="38" s="21" customFormat="true" ht="15" hidden="false" customHeight="false" outlineLevel="0" collapsed="false">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33" t="n">
        <f aca="false">SUM(B38:AF38)</f>
        <v>0</v>
      </c>
    </row>
    <row r="39" s="21" customFormat="true" ht="15" hidden="false" customHeight="false" outlineLevel="0" collapsed="false">
      <c r="A39" s="23" t="s">
        <v>24</v>
      </c>
      <c r="B39" s="24" t="n">
        <v>1</v>
      </c>
      <c r="C39" s="25" t="n">
        <v>2</v>
      </c>
      <c r="D39" s="25" t="n">
        <v>3</v>
      </c>
      <c r="E39" s="24" t="n">
        <v>4</v>
      </c>
      <c r="F39" s="24" t="n">
        <v>5</v>
      </c>
      <c r="G39" s="24" t="n">
        <v>6</v>
      </c>
      <c r="H39" s="24" t="n">
        <v>7</v>
      </c>
      <c r="I39" s="24" t="n">
        <v>8</v>
      </c>
      <c r="J39" s="25" t="n">
        <v>9</v>
      </c>
      <c r="K39" s="25" t="n">
        <v>10</v>
      </c>
      <c r="L39" s="24" t="n">
        <v>11</v>
      </c>
      <c r="M39" s="24" t="n">
        <v>12</v>
      </c>
      <c r="N39" s="24" t="n">
        <v>13</v>
      </c>
      <c r="O39" s="40" t="n">
        <v>14</v>
      </c>
      <c r="P39" s="24" t="n">
        <v>15</v>
      </c>
      <c r="Q39" s="25" t="n">
        <v>16</v>
      </c>
      <c r="R39" s="25" t="n">
        <v>17</v>
      </c>
      <c r="S39" s="24" t="n">
        <v>18</v>
      </c>
      <c r="T39" s="24" t="n">
        <v>19</v>
      </c>
      <c r="U39" s="24" t="n">
        <v>20</v>
      </c>
      <c r="V39" s="24" t="n">
        <v>21</v>
      </c>
      <c r="W39" s="24" t="n">
        <v>22</v>
      </c>
      <c r="X39" s="25" t="n">
        <v>23</v>
      </c>
      <c r="Y39" s="25" t="n">
        <v>24</v>
      </c>
      <c r="Z39" s="24" t="n">
        <v>25</v>
      </c>
      <c r="AA39" s="24" t="n">
        <v>26</v>
      </c>
      <c r="AB39" s="24" t="n">
        <v>27</v>
      </c>
      <c r="AC39" s="24" t="n">
        <v>28</v>
      </c>
      <c r="AD39" s="24" t="n">
        <v>29</v>
      </c>
      <c r="AE39" s="25" t="n">
        <v>30</v>
      </c>
      <c r="AF39" s="25" t="n">
        <v>31</v>
      </c>
      <c r="AG39" s="38" t="n">
        <v>0</v>
      </c>
    </row>
    <row r="40" s="21" customFormat="true" ht="24" hidden="false" customHeight="true" outlineLevel="0" collapsed="false">
      <c r="A40" s="27" t="s">
        <v>14</v>
      </c>
      <c r="B40" s="29" t="n">
        <v>7.83</v>
      </c>
      <c r="C40" s="30"/>
      <c r="D40" s="30"/>
      <c r="E40" s="29" t="n">
        <v>7.83</v>
      </c>
      <c r="F40" s="29" t="n">
        <v>7.83</v>
      </c>
      <c r="G40" s="31"/>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3" t="n">
        <f aca="false">SUM(B40:AF40)</f>
        <v>23.49</v>
      </c>
    </row>
    <row r="41" s="21" customFormat="true" ht="15.75" hidden="false" customHeight="true" outlineLevel="0" collapsed="false">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33" t="n">
        <f aca="false">SUM(B41:AF41)</f>
        <v>0</v>
      </c>
    </row>
    <row r="42" s="21" customFormat="true" ht="16.5" hidden="false" customHeight="true" outlineLevel="0" collapsed="false">
      <c r="A42" s="23" t="s">
        <v>25</v>
      </c>
      <c r="B42" s="24" t="n">
        <v>1</v>
      </c>
      <c r="C42" s="24" t="n">
        <v>2</v>
      </c>
      <c r="D42" s="24" t="n">
        <v>3</v>
      </c>
      <c r="E42" s="24" t="n">
        <v>4</v>
      </c>
      <c r="F42" s="24" t="n">
        <v>5</v>
      </c>
      <c r="G42" s="25" t="n">
        <v>6</v>
      </c>
      <c r="H42" s="25" t="n">
        <v>7</v>
      </c>
      <c r="I42" s="24" t="n">
        <v>8</v>
      </c>
      <c r="J42" s="24" t="n">
        <v>9</v>
      </c>
      <c r="K42" s="24" t="n">
        <v>10</v>
      </c>
      <c r="L42" s="24" t="n">
        <v>11</v>
      </c>
      <c r="M42" s="24" t="n">
        <v>12</v>
      </c>
      <c r="N42" s="25" t="n">
        <v>13</v>
      </c>
      <c r="O42" s="25" t="n">
        <v>14</v>
      </c>
      <c r="P42" s="40" t="n">
        <v>15</v>
      </c>
      <c r="Q42" s="24" t="n">
        <v>16</v>
      </c>
      <c r="R42" s="24" t="n">
        <v>17</v>
      </c>
      <c r="S42" s="24" t="n">
        <v>18</v>
      </c>
      <c r="T42" s="24" t="n">
        <v>19</v>
      </c>
      <c r="U42" s="25" t="n">
        <v>20</v>
      </c>
      <c r="V42" s="25" t="n">
        <v>21</v>
      </c>
      <c r="W42" s="24" t="n">
        <v>22</v>
      </c>
      <c r="X42" s="24" t="n">
        <v>23</v>
      </c>
      <c r="Y42" s="24" t="n">
        <v>24</v>
      </c>
      <c r="Z42" s="24" t="n">
        <v>25</v>
      </c>
      <c r="AA42" s="24" t="n">
        <v>26</v>
      </c>
      <c r="AB42" s="25" t="n">
        <v>27</v>
      </c>
      <c r="AC42" s="25" t="n">
        <v>28</v>
      </c>
      <c r="AD42" s="24" t="n">
        <v>29</v>
      </c>
      <c r="AE42" s="24" t="n">
        <v>30</v>
      </c>
      <c r="AF42" s="24" t="n">
        <v>31</v>
      </c>
      <c r="AG42" s="38" t="n">
        <v>0</v>
      </c>
    </row>
    <row r="43" s="21" customFormat="true" ht="23.25" hidden="false" customHeight="false" outlineLevel="0" collapsed="false">
      <c r="A43" s="27" t="s">
        <v>14</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55"/>
      <c r="AG43" s="33" t="n">
        <f aca="false">SUM(B43:AF43)</f>
        <v>0</v>
      </c>
    </row>
    <row r="44" s="21" customFormat="true" ht="15.75" hidden="false" customHeight="false" outlineLevel="0" collapsed="false">
      <c r="A44" s="56"/>
      <c r="B44" s="57"/>
      <c r="C44" s="58"/>
      <c r="I44" s="59"/>
      <c r="L44" s="60"/>
      <c r="AG44" s="61" t="n">
        <f aca="false">SUM(AG10:AG43)</f>
        <v>1096.2</v>
      </c>
    </row>
    <row r="45" customFormat="false" ht="15" hidden="false" customHeight="false" outlineLevel="0" collapsed="false">
      <c r="B45" s="62"/>
      <c r="C45" s="58" t="s">
        <v>26</v>
      </c>
      <c r="D45" s="58"/>
      <c r="E45" s="58"/>
      <c r="K45" s="59" t="s">
        <v>27</v>
      </c>
      <c r="L45" s="63"/>
      <c r="Q45" s="64"/>
      <c r="T45" s="63"/>
      <c r="AF45" s="65"/>
      <c r="AG45" s="60"/>
    </row>
    <row r="46" customFormat="false" ht="15" hidden="false" customHeight="false" outlineLevel="0" collapsed="false">
      <c r="B46" s="66"/>
      <c r="C46" s="58" t="s">
        <v>28</v>
      </c>
      <c r="D46" s="58"/>
      <c r="E46" s="58"/>
      <c r="K46" s="5" t="s">
        <v>29</v>
      </c>
      <c r="AF46" s="65" t="s">
        <v>30</v>
      </c>
      <c r="AG46" s="59" t="s">
        <v>31</v>
      </c>
    </row>
    <row r="47" customFormat="false" ht="15.75" hidden="false" customHeight="false" outlineLevel="0" collapsed="false">
      <c r="B47" s="67"/>
      <c r="C47" s="58" t="s">
        <v>32</v>
      </c>
      <c r="D47" s="58"/>
      <c r="E47" s="58"/>
      <c r="P47" s="59"/>
      <c r="Q47" s="60"/>
      <c r="R47" s="60"/>
      <c r="S47" s="60"/>
      <c r="T47" s="60"/>
      <c r="U47" s="60"/>
      <c r="V47" s="60"/>
      <c r="W47" s="60"/>
      <c r="X47" s="60"/>
      <c r="Y47" s="60"/>
      <c r="Z47" s="60"/>
      <c r="AA47" s="60"/>
      <c r="AB47" s="60"/>
      <c r="AC47" s="60"/>
      <c r="AD47" s="60"/>
      <c r="AE47" s="60"/>
      <c r="AF47" s="60"/>
      <c r="AG47" s="59" t="s">
        <v>33</v>
      </c>
    </row>
    <row r="48" customFormat="false" ht="16.5" hidden="false" customHeight="false" outlineLevel="0" collapsed="false">
      <c r="A48" s="68" t="s">
        <v>34</v>
      </c>
      <c r="B48" s="68"/>
      <c r="C48" s="68"/>
      <c r="D48" s="68"/>
      <c r="E48" s="68"/>
      <c r="F48" s="68"/>
      <c r="G48" s="68"/>
      <c r="H48" s="68"/>
      <c r="I48" s="69" t="n">
        <f aca="false">AG44</f>
        <v>1096.2</v>
      </c>
      <c r="J48" s="70" t="s">
        <v>9</v>
      </c>
      <c r="K48" s="71"/>
      <c r="L48" s="71"/>
      <c r="M48" s="71"/>
      <c r="N48" s="71"/>
      <c r="O48" s="71"/>
      <c r="V48" s="72"/>
      <c r="W48" s="72"/>
      <c r="X48" s="72"/>
      <c r="Y48" s="73"/>
      <c r="Z48" s="73"/>
      <c r="AA48" s="73"/>
    </row>
    <row r="49" customFormat="false" ht="15.75" hidden="false" customHeight="false" outlineLevel="0" collapsed="false"/>
    <row r="50" customFormat="false" ht="15" hidden="false" customHeight="false" outlineLevel="0" collapsed="false">
      <c r="B50" s="74"/>
      <c r="C50" s="74"/>
      <c r="D50" s="74"/>
      <c r="E50" s="74"/>
      <c r="F50" s="74"/>
      <c r="G50" s="75"/>
      <c r="M50" s="76"/>
    </row>
  </sheetData>
  <mergeCells count="21">
    <mergeCell ref="A1:X1"/>
    <mergeCell ref="A2:E2"/>
    <mergeCell ref="F2:P2"/>
    <mergeCell ref="Q2:U2"/>
    <mergeCell ref="V2:AG2"/>
    <mergeCell ref="A3:E3"/>
    <mergeCell ref="F3:P3"/>
    <mergeCell ref="Q3:U3"/>
    <mergeCell ref="V3:AG3"/>
    <mergeCell ref="A5:AG5"/>
    <mergeCell ref="A7:B7"/>
    <mergeCell ref="E7:X7"/>
    <mergeCell ref="B8:AF8"/>
    <mergeCell ref="A20:AF20"/>
    <mergeCell ref="A32:AF32"/>
    <mergeCell ref="A35:AF35"/>
    <mergeCell ref="A38:AF38"/>
    <mergeCell ref="A41:AF41"/>
    <mergeCell ref="A48:H48"/>
    <mergeCell ref="K48:O48"/>
    <mergeCell ref="V48:X48"/>
  </mergeCells>
  <conditionalFormatting sqref="AN6:IT47 AH2:IT5 W21:Y21 Z6:AM7 Y22:Y31 AB48:IT50 I48:J48 J45:L45 A5 A4:C4 P35:P40 Y34:Y41 Y13:Y20 Y45:Y47 L11:L19 W11:W20 W22:X37 T11:T37 P10:P33 B47:D47 A2 I45:I47 Q45:Q47 D43:M43 N47:P47 Y6:Y11 I9:I41 A9:A41 E9:E41 A42:C44 N44:N45 O45:P45 F47:H47 F45:H45 A45:A48 E45:E47 B45:D45 V45:X45 U45:U47 R45:T45 M45:M47 V47:X47 R47:T47 Q38:X40 J47:K47 N10:N41 O10:O40 Q9:Q37 U9:U37 V10:V37 X10:X20 H37:I37 Q51:IT65501 A114:P65501 A49:AA50 S4:AG4 N10:O10 Q10:R10 U10:V10 X10:Y10 AB10:AC10 AE10 E13:F13 H13:I13 L13:M13 O13:P13 S13:T13 V13:W13 I16:J16 M9:M41 P16:Q16 S16:T16 W16:X16 Z16:AA16 AD16:AE16 J10:K20 N19:O19 Q19:R19 D22:E22 N22:O22 U22:V22 Y22:Z22 AB22:AC22 AF22 D25:E25 H25:I25 AC25 D28:E28 H28:I28 O28:P28 R10:S37 V28:W28 Y28:Z28 AC28:AD28 AF28 E31:F31 H31:I31 L31:M31 O31:P31 M34:N34 Q34:R34 T34:U34 X34:Y34 AE34:AF34 F10:H41 J21:L41 N37:O37 Q37:R37 U37:V37 X37:Y37 AB37:AC37 AE37 B10:D41 E40:F40">
    <cfRule type="containsText" priority="2" operator="containsText" aboveAverage="0" equalAverage="0" bottom="0" percent="0" rank="0" text="dimanche" dxfId="0">
      <formula>NOT(ISERROR(SEARCH("dimanche",A2)))</formula>
    </cfRule>
    <cfRule type="containsText" priority="3" operator="containsText" aboveAverage="0" equalAverage="0" bottom="0" percent="0" rank="0" text="samedi" dxfId="1">
      <formula>NOT(ISERROR(SEARCH("samedi",A2)))</formula>
    </cfRule>
  </conditionalFormatting>
  <conditionalFormatting sqref="Y9:AB9 R9:U9 K9:N9 B9 D9:G9 B42:AF43 B10:AF10 B12:AF13 B15:AF16 B18:AF19 B21:AF22 B24:AF25 B27:AF28 B30:AF31 B33:AF34 B36:AF37 B39:AF40">
    <cfRule type="cellIs" priority="4" operator="equal" aboveAverage="0" equalAverage="0" bottom="0" percent="0" rank="0" text="" dxfId="2">
      <formula>"X"</formula>
    </cfRule>
  </conditionalFormatting>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P70"/>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H23" activeCellId="0" sqref="H23"/>
    </sheetView>
  </sheetViews>
  <sheetFormatPr defaultColWidth="10.55078125" defaultRowHeight="15" zeroHeight="false" outlineLevelRow="0" outlineLevelCol="0"/>
  <cols>
    <col collapsed="false" customWidth="true" hidden="false" outlineLevel="0" max="6" min="6" style="0" width="12.57"/>
    <col collapsed="false" customWidth="true" hidden="false" outlineLevel="0" max="7" min="7" style="0" width="28.57"/>
  </cols>
  <sheetData>
    <row r="1" customFormat="false" ht="15.75" hidden="false" customHeight="false" outlineLevel="0" collapsed="false">
      <c r="A1" s="77" t="s">
        <v>35</v>
      </c>
      <c r="B1" s="16"/>
      <c r="C1" s="16"/>
      <c r="D1" s="16"/>
      <c r="E1" s="16"/>
      <c r="F1" s="16"/>
      <c r="G1" s="16"/>
      <c r="H1" s="16"/>
      <c r="I1" s="16"/>
      <c r="J1" s="16"/>
      <c r="K1" s="16"/>
    </row>
    <row r="2" customFormat="false" ht="15" hidden="false" customHeight="true" outlineLevel="0" collapsed="false">
      <c r="A2" s="78" t="s">
        <v>36</v>
      </c>
      <c r="B2" s="78"/>
      <c r="C2" s="78"/>
      <c r="D2" s="78"/>
      <c r="E2" s="78"/>
      <c r="F2" s="78"/>
      <c r="G2" s="78"/>
      <c r="H2" s="78"/>
      <c r="I2" s="78"/>
      <c r="J2" s="78"/>
      <c r="K2" s="79"/>
      <c r="L2" s="80"/>
      <c r="M2" s="81"/>
      <c r="N2" s="81"/>
      <c r="O2" s="81"/>
      <c r="P2" s="81"/>
    </row>
    <row r="3" customFormat="false" ht="15" hidden="false" customHeight="false" outlineLevel="0" collapsed="false">
      <c r="A3" s="78"/>
      <c r="B3" s="78"/>
      <c r="C3" s="78"/>
      <c r="D3" s="78"/>
      <c r="E3" s="78"/>
      <c r="F3" s="78"/>
      <c r="G3" s="78"/>
      <c r="H3" s="78"/>
      <c r="I3" s="78"/>
      <c r="J3" s="78"/>
      <c r="K3" s="79"/>
      <c r="L3" s="80"/>
      <c r="M3" s="81"/>
      <c r="N3" s="81"/>
      <c r="O3" s="81"/>
      <c r="P3" s="81"/>
    </row>
    <row r="4" customFormat="false" ht="15" hidden="false" customHeight="false" outlineLevel="0" collapsed="false">
      <c r="A4" s="78"/>
      <c r="B4" s="78"/>
      <c r="C4" s="78"/>
      <c r="D4" s="78"/>
      <c r="E4" s="78"/>
      <c r="F4" s="78"/>
      <c r="G4" s="78"/>
      <c r="H4" s="78"/>
      <c r="I4" s="78"/>
      <c r="J4" s="78"/>
      <c r="K4" s="79"/>
      <c r="L4" s="80"/>
      <c r="M4" s="81"/>
      <c r="N4" s="81"/>
      <c r="O4" s="81"/>
      <c r="P4" s="81"/>
    </row>
    <row r="5" customFormat="false" ht="15" hidden="false" customHeight="false" outlineLevel="0" collapsed="false">
      <c r="A5" s="78"/>
      <c r="B5" s="78"/>
      <c r="C5" s="78"/>
      <c r="D5" s="78"/>
      <c r="E5" s="78"/>
      <c r="F5" s="78"/>
      <c r="G5" s="78"/>
      <c r="H5" s="78"/>
      <c r="I5" s="78"/>
      <c r="J5" s="78"/>
      <c r="K5" s="79"/>
      <c r="L5" s="81"/>
      <c r="M5" s="81"/>
      <c r="N5" s="81"/>
      <c r="O5" s="81"/>
      <c r="P5" s="81"/>
    </row>
    <row r="6" customFormat="false" ht="15" hidden="false" customHeight="false" outlineLevel="0" collapsed="false">
      <c r="A6" s="78"/>
      <c r="B6" s="78"/>
      <c r="C6" s="78"/>
      <c r="D6" s="78"/>
      <c r="E6" s="78"/>
      <c r="F6" s="78"/>
      <c r="G6" s="78"/>
      <c r="H6" s="78"/>
      <c r="I6" s="78"/>
      <c r="J6" s="78"/>
      <c r="K6" s="79"/>
      <c r="L6" s="82"/>
      <c r="M6" s="81"/>
      <c r="N6" s="81"/>
      <c r="O6" s="81"/>
      <c r="P6" s="81"/>
    </row>
    <row r="7" customFormat="false" ht="15" hidden="false" customHeight="false" outlineLevel="0" collapsed="false">
      <c r="A7" s="78"/>
      <c r="B7" s="78"/>
      <c r="C7" s="78"/>
      <c r="D7" s="78"/>
      <c r="E7" s="78"/>
      <c r="F7" s="78"/>
      <c r="G7" s="78"/>
      <c r="H7" s="78"/>
      <c r="I7" s="78"/>
      <c r="J7" s="78"/>
      <c r="L7" s="82"/>
      <c r="M7" s="81"/>
      <c r="N7" s="81"/>
      <c r="O7" s="81"/>
      <c r="P7" s="81"/>
    </row>
    <row r="8" customFormat="false" ht="15" hidden="false" customHeight="false" outlineLevel="0" collapsed="false">
      <c r="A8" s="78"/>
      <c r="B8" s="78"/>
      <c r="C8" s="78"/>
      <c r="D8" s="78"/>
      <c r="E8" s="78"/>
      <c r="F8" s="78"/>
      <c r="G8" s="78"/>
      <c r="H8" s="78"/>
      <c r="I8" s="78"/>
      <c r="J8" s="78"/>
      <c r="L8" s="81"/>
      <c r="M8" s="81"/>
      <c r="N8" s="81"/>
      <c r="O8" s="81"/>
      <c r="P8" s="81"/>
    </row>
    <row r="9" customFormat="false" ht="15.75" hidden="false" customHeight="false" outlineLevel="0" collapsed="false">
      <c r="A9" s="78"/>
      <c r="B9" s="78"/>
      <c r="C9" s="78"/>
      <c r="D9" s="78"/>
      <c r="E9" s="78"/>
      <c r="F9" s="78"/>
      <c r="G9" s="78"/>
      <c r="H9" s="78"/>
      <c r="I9" s="78"/>
      <c r="J9" s="78"/>
      <c r="L9" s="81"/>
      <c r="M9" s="81"/>
      <c r="N9" s="81"/>
      <c r="O9" s="81"/>
      <c r="P9" s="81"/>
    </row>
    <row r="10" customFormat="false" ht="15" hidden="false" customHeight="false" outlineLevel="0" collapsed="false">
      <c r="L10" s="83"/>
      <c r="M10" s="81"/>
      <c r="N10" s="81"/>
      <c r="O10" s="81"/>
      <c r="P10" s="81"/>
    </row>
    <row r="11" customFormat="false" ht="15" hidden="false" customHeight="true" outlineLevel="0" collapsed="false">
      <c r="A11" s="84" t="s">
        <v>37</v>
      </c>
      <c r="B11" s="84"/>
      <c r="C11" s="84"/>
      <c r="D11" s="84"/>
      <c r="E11" s="84"/>
      <c r="F11" s="84"/>
      <c r="G11" s="84"/>
      <c r="H11" s="84"/>
      <c r="I11" s="84"/>
      <c r="J11" s="84"/>
      <c r="K11" s="85"/>
      <c r="L11" s="81"/>
      <c r="M11" s="81"/>
      <c r="N11" s="81"/>
      <c r="O11" s="81"/>
      <c r="P11" s="81"/>
    </row>
    <row r="12" customFormat="false" ht="15" hidden="false" customHeight="false" outlineLevel="0" collapsed="false">
      <c r="A12" s="84"/>
      <c r="B12" s="84"/>
      <c r="C12" s="84"/>
      <c r="D12" s="84"/>
      <c r="E12" s="84"/>
      <c r="F12" s="84"/>
      <c r="G12" s="84"/>
      <c r="H12" s="84"/>
      <c r="I12" s="84"/>
      <c r="J12" s="84"/>
      <c r="K12" s="86"/>
      <c r="L12" s="81"/>
      <c r="M12" s="81"/>
      <c r="N12" s="81"/>
      <c r="O12" s="81"/>
      <c r="P12" s="81"/>
    </row>
    <row r="13" customFormat="false" ht="15" hidden="false" customHeight="false" outlineLevel="0" collapsed="false">
      <c r="A13" s="84"/>
      <c r="B13" s="84"/>
      <c r="C13" s="84"/>
      <c r="D13" s="84"/>
      <c r="E13" s="84"/>
      <c r="F13" s="84"/>
      <c r="G13" s="84"/>
      <c r="H13" s="84"/>
      <c r="I13" s="84"/>
      <c r="J13" s="84"/>
      <c r="K13" s="87"/>
      <c r="L13" s="81"/>
      <c r="M13" s="81"/>
      <c r="N13" s="81"/>
      <c r="O13" s="81"/>
      <c r="P13" s="81"/>
    </row>
    <row r="14" customFormat="false" ht="15" hidden="false" customHeight="false" outlineLevel="0" collapsed="false">
      <c r="A14" s="88"/>
      <c r="B14" s="88"/>
      <c r="C14" s="89"/>
      <c r="D14" s="89"/>
      <c r="E14" s="89"/>
      <c r="F14" s="89"/>
      <c r="G14" s="87"/>
      <c r="H14" s="87"/>
      <c r="I14" s="87"/>
      <c r="J14" s="87"/>
      <c r="K14" s="87"/>
      <c r="L14" s="81"/>
      <c r="M14" s="81"/>
      <c r="N14" s="81"/>
      <c r="O14" s="81"/>
      <c r="P14" s="81"/>
    </row>
    <row r="15" customFormat="false" ht="15" hidden="false" customHeight="false" outlineLevel="0" collapsed="false">
      <c r="A15" s="90" t="s">
        <v>38</v>
      </c>
      <c r="B15" s="90"/>
      <c r="C15" s="90"/>
      <c r="D15" s="91"/>
      <c r="E15" s="91"/>
      <c r="F15" s="91"/>
      <c r="G15" s="91"/>
      <c r="H15" s="91"/>
      <c r="I15" s="91"/>
      <c r="J15" s="91"/>
      <c r="K15" s="91"/>
      <c r="L15" s="92" t="s">
        <v>39</v>
      </c>
      <c r="M15" s="93" t="n">
        <f aca="false">DAY(F17)</f>
        <v>1</v>
      </c>
      <c r="N15" s="93"/>
      <c r="O15" s="92" t="s">
        <v>40</v>
      </c>
      <c r="P15" s="93" t="n">
        <f aca="false">DAY(F18)</f>
        <v>31</v>
      </c>
    </row>
    <row r="16" customFormat="false" ht="15" hidden="false" customHeight="false" outlineLevel="0" collapsed="false">
      <c r="A16" s="94"/>
      <c r="B16" s="94"/>
      <c r="C16" s="94"/>
      <c r="D16" s="91"/>
      <c r="E16" s="91"/>
      <c r="F16" s="91"/>
      <c r="G16" s="91"/>
      <c r="H16" s="91"/>
      <c r="I16" s="91"/>
      <c r="J16" s="91"/>
      <c r="K16" s="91"/>
      <c r="L16" s="92" t="s">
        <v>41</v>
      </c>
      <c r="M16" s="92" t="n">
        <f aca="false">MONTH(F17)</f>
        <v>9</v>
      </c>
      <c r="N16" s="93"/>
      <c r="O16" s="92" t="s">
        <v>42</v>
      </c>
      <c r="P16" s="92" t="n">
        <f aca="false">MONTH(F18)</f>
        <v>8</v>
      </c>
    </row>
    <row r="17" customFormat="false" ht="15" hidden="false" customHeight="false" outlineLevel="0" collapsed="false">
      <c r="A17" s="87"/>
      <c r="B17" s="87"/>
      <c r="C17" s="87" t="s">
        <v>43</v>
      </c>
      <c r="D17" s="87"/>
      <c r="E17" s="87"/>
      <c r="F17" s="95" t="n">
        <v>44440</v>
      </c>
      <c r="G17" s="96"/>
      <c r="H17" s="87"/>
      <c r="I17" s="97"/>
      <c r="J17" s="87"/>
      <c r="K17" s="87"/>
      <c r="L17" s="98" t="s">
        <v>44</v>
      </c>
      <c r="M17" s="98" t="n">
        <f aca="false">YEAR(F17)</f>
        <v>2021</v>
      </c>
      <c r="N17" s="92"/>
      <c r="O17" s="98" t="s">
        <v>45</v>
      </c>
      <c r="P17" s="92" t="n">
        <f aca="false">YEAR(F18)</f>
        <v>2022</v>
      </c>
    </row>
    <row r="18" customFormat="false" ht="15" hidden="false" customHeight="false" outlineLevel="0" collapsed="false">
      <c r="A18" s="87"/>
      <c r="B18" s="87"/>
      <c r="C18" s="87" t="s">
        <v>46</v>
      </c>
      <c r="D18" s="87"/>
      <c r="E18" s="87"/>
      <c r="F18" s="95" t="n">
        <v>44804</v>
      </c>
      <c r="G18" s="96"/>
      <c r="H18" s="87"/>
      <c r="I18" s="97"/>
      <c r="J18" s="87"/>
      <c r="K18" s="87"/>
      <c r="L18" s="98"/>
      <c r="M18" s="98"/>
      <c r="N18" s="98"/>
      <c r="O18" s="98"/>
      <c r="P18" s="98"/>
    </row>
    <row r="19" customFormat="false" ht="15" hidden="false" customHeight="false" outlineLevel="0" collapsed="false">
      <c r="A19" s="87"/>
      <c r="B19" s="87"/>
      <c r="C19" s="87"/>
      <c r="D19" s="99"/>
      <c r="E19" s="99"/>
      <c r="F19" s="91"/>
      <c r="G19" s="100"/>
      <c r="H19" s="100"/>
      <c r="I19" s="100"/>
      <c r="J19" s="91"/>
      <c r="K19" s="91"/>
      <c r="L19" s="92" t="s">
        <v>47</v>
      </c>
      <c r="M19" s="92" t="n">
        <f aca="false">IF(M15=1,30,30-M15+1)</f>
        <v>30</v>
      </c>
      <c r="N19" s="92"/>
      <c r="O19" s="92" t="s">
        <v>48</v>
      </c>
      <c r="P19" s="93" t="n">
        <f aca="false">IF(P17=M17,(P16-M16-1)*30,(12-M16+P16-1)*30)</f>
        <v>300</v>
      </c>
    </row>
    <row r="20" customFormat="false" ht="15" hidden="false" customHeight="false" outlineLevel="0" collapsed="false">
      <c r="A20" s="87"/>
      <c r="B20" s="87"/>
      <c r="C20" s="87" t="s">
        <v>49</v>
      </c>
      <c r="D20" s="101"/>
      <c r="E20" s="87"/>
      <c r="F20" s="102" t="n">
        <f aca="false">(M19+P19+M20)/30</f>
        <v>12</v>
      </c>
      <c r="G20" s="87"/>
      <c r="H20" s="87"/>
      <c r="I20" s="87"/>
      <c r="J20" s="87"/>
      <c r="K20" s="87"/>
      <c r="L20" s="92" t="s">
        <v>50</v>
      </c>
      <c r="M20" s="92" t="n">
        <f aca="false">IF(P16=2,IF(P15&gt;=28,30,P15),IF(P15&gt;=30,30,P15))</f>
        <v>30</v>
      </c>
      <c r="N20" s="93"/>
      <c r="O20" s="92"/>
      <c r="P20" s="92"/>
    </row>
    <row r="21" customFormat="false" ht="15" hidden="false" customHeight="false" outlineLevel="0" collapsed="false">
      <c r="A21" s="87"/>
      <c r="B21" s="87"/>
      <c r="C21" s="87"/>
      <c r="D21" s="101"/>
      <c r="E21" s="87"/>
      <c r="F21" s="87"/>
      <c r="G21" s="87"/>
      <c r="H21" s="87"/>
      <c r="I21" s="87"/>
      <c r="J21" s="87"/>
      <c r="K21" s="87"/>
      <c r="L21" s="81"/>
      <c r="M21" s="81"/>
      <c r="N21" s="81"/>
      <c r="O21" s="81"/>
      <c r="P21" s="81"/>
    </row>
    <row r="22" customFormat="false" ht="15" hidden="false" customHeight="false" outlineLevel="0" collapsed="false">
      <c r="A22" s="90" t="s">
        <v>51</v>
      </c>
      <c r="B22" s="90"/>
      <c r="C22" s="90"/>
      <c r="D22" s="90"/>
      <c r="E22" s="90"/>
      <c r="F22" s="90"/>
      <c r="G22" s="90"/>
      <c r="H22" s="102" t="n">
        <f aca="false">'Tableau annualisé'!I48</f>
        <v>1096.2</v>
      </c>
      <c r="I22" s="86" t="s">
        <v>52</v>
      </c>
      <c r="J22" s="86"/>
      <c r="K22" s="87"/>
      <c r="L22" s="81"/>
      <c r="M22" s="81"/>
      <c r="N22" s="81"/>
      <c r="O22" s="81"/>
      <c r="P22" s="81"/>
    </row>
    <row r="23" customFormat="false" ht="15" hidden="false" customHeight="false" outlineLevel="0" collapsed="false">
      <c r="A23" s="90" t="s">
        <v>53</v>
      </c>
      <c r="B23" s="90"/>
      <c r="C23" s="90"/>
      <c r="D23" s="90"/>
      <c r="E23" s="90"/>
      <c r="F23" s="90"/>
      <c r="G23" s="90"/>
      <c r="H23" s="103" t="n">
        <f aca="false">7*H22/1600</f>
        <v>4.795875</v>
      </c>
      <c r="I23" s="103"/>
      <c r="J23" s="104"/>
      <c r="K23" s="104"/>
      <c r="L23" s="98"/>
      <c r="M23" s="98"/>
      <c r="N23" s="98"/>
      <c r="O23" s="98"/>
      <c r="P23" s="98"/>
    </row>
    <row r="24" customFormat="false" ht="15" hidden="false" customHeight="false" outlineLevel="0" collapsed="false">
      <c r="A24" s="0" t="s">
        <v>54</v>
      </c>
      <c r="F24" s="105"/>
      <c r="G24" s="103"/>
      <c r="H24" s="106" t="n">
        <f aca="false">H22+H23</f>
        <v>1100.995875</v>
      </c>
      <c r="I24" s="103"/>
      <c r="J24" s="104"/>
      <c r="K24" s="5"/>
      <c r="L24" s="98"/>
      <c r="M24" s="98"/>
      <c r="N24" s="98"/>
      <c r="O24" s="98"/>
      <c r="P24" s="98"/>
    </row>
    <row r="25" customFormat="false" ht="15" hidden="false" customHeight="false" outlineLevel="0" collapsed="false">
      <c r="A25" s="107" t="s">
        <v>55</v>
      </c>
      <c r="B25" s="107"/>
      <c r="C25" s="107"/>
      <c r="D25" s="107"/>
      <c r="E25" s="107"/>
      <c r="F25" s="105"/>
      <c r="G25" s="103"/>
      <c r="H25" s="103"/>
      <c r="I25" s="103"/>
      <c r="J25" s="104"/>
      <c r="K25" s="104"/>
      <c r="L25" s="98"/>
      <c r="M25" s="98"/>
      <c r="N25" s="98"/>
      <c r="O25" s="98"/>
      <c r="P25" s="98"/>
    </row>
    <row r="26" customFormat="false" ht="15" hidden="false" customHeight="false" outlineLevel="0" collapsed="false">
      <c r="A26" s="87"/>
      <c r="B26" s="108" t="n">
        <v>1607</v>
      </c>
      <c r="C26" s="91" t="s">
        <v>56</v>
      </c>
      <c r="D26" s="91"/>
      <c r="E26" s="91"/>
      <c r="F26" s="108" t="n">
        <v>1820</v>
      </c>
      <c r="G26" s="86" t="s">
        <v>57</v>
      </c>
      <c r="H26" s="86"/>
      <c r="I26" s="94"/>
      <c r="J26" s="87"/>
      <c r="K26" s="87"/>
      <c r="L26" s="81"/>
      <c r="M26" s="81"/>
      <c r="N26" s="81"/>
      <c r="O26" s="81"/>
      <c r="P26" s="81"/>
    </row>
    <row r="27" customFormat="false" ht="15" hidden="false" customHeight="false" outlineLevel="0" collapsed="false">
      <c r="A27" s="87"/>
      <c r="B27" s="109" t="n">
        <f aca="false">H24</f>
        <v>1100.995875</v>
      </c>
      <c r="C27" s="91" t="s">
        <v>56</v>
      </c>
      <c r="D27" s="91"/>
      <c r="E27" s="91"/>
      <c r="F27" s="110" t="n">
        <f aca="false">B27*F26/B26</f>
        <v>1246.9275</v>
      </c>
      <c r="G27" s="86" t="s">
        <v>57</v>
      </c>
      <c r="H27" s="86"/>
      <c r="I27" s="94"/>
      <c r="J27" s="111"/>
      <c r="K27" s="111"/>
      <c r="L27" s="81"/>
      <c r="M27" s="81"/>
      <c r="N27" s="81"/>
      <c r="O27" s="81"/>
      <c r="P27" s="81"/>
    </row>
    <row r="28" customFormat="false" ht="15" hidden="false" customHeight="false" outlineLevel="0" collapsed="false">
      <c r="A28" s="104"/>
      <c r="B28" s="112"/>
      <c r="C28" s="113"/>
      <c r="D28" s="114"/>
      <c r="E28" s="105"/>
      <c r="F28" s="105"/>
      <c r="G28" s="105"/>
      <c r="H28" s="105"/>
      <c r="I28" s="105"/>
      <c r="J28" s="105"/>
      <c r="K28" s="105"/>
      <c r="L28" s="98"/>
      <c r="M28" s="98"/>
      <c r="N28" s="98"/>
      <c r="O28" s="98"/>
      <c r="P28" s="98"/>
    </row>
    <row r="29" customFormat="false" ht="15" hidden="false" customHeight="false" outlineLevel="0" collapsed="false">
      <c r="A29" s="115"/>
      <c r="B29" s="116"/>
      <c r="C29" s="115"/>
      <c r="D29" s="115"/>
      <c r="E29" s="117"/>
      <c r="F29" s="118" t="n">
        <f aca="false">H24</f>
        <v>1100.995875</v>
      </c>
      <c r="G29" s="119" t="s">
        <v>58</v>
      </c>
      <c r="H29" s="119"/>
      <c r="I29" s="119"/>
      <c r="J29" s="119"/>
      <c r="K29" s="119"/>
      <c r="L29" s="92"/>
      <c r="M29" s="92"/>
      <c r="N29" s="92"/>
      <c r="O29" s="92"/>
      <c r="P29" s="92"/>
    </row>
    <row r="30" customFormat="false" ht="15" hidden="false" customHeight="false" outlineLevel="0" collapsed="false">
      <c r="A30" s="87"/>
      <c r="B30" s="87"/>
      <c r="C30" s="87"/>
      <c r="D30" s="87"/>
      <c r="E30" s="87"/>
      <c r="F30" s="87"/>
      <c r="G30" s="87"/>
      <c r="H30" s="87"/>
      <c r="I30" s="87"/>
      <c r="J30" s="87"/>
      <c r="K30" s="87"/>
      <c r="L30" s="81"/>
      <c r="M30" s="81"/>
      <c r="N30" s="81"/>
      <c r="O30" s="81"/>
      <c r="P30" s="81"/>
    </row>
    <row r="31" customFormat="false" ht="15" hidden="false" customHeight="false" outlineLevel="0" collapsed="false">
      <c r="A31" s="120" t="s">
        <v>59</v>
      </c>
      <c r="B31" s="120"/>
      <c r="C31" s="120"/>
      <c r="D31" s="87"/>
      <c r="E31" s="87"/>
      <c r="F31" s="87"/>
      <c r="G31" s="87"/>
      <c r="H31" s="87"/>
      <c r="I31" s="87"/>
      <c r="J31" s="87"/>
      <c r="K31" s="87"/>
      <c r="L31" s="81"/>
      <c r="M31" s="81"/>
      <c r="N31" s="81"/>
      <c r="O31" s="81"/>
      <c r="P31" s="81"/>
    </row>
    <row r="32" customFormat="false" ht="15" hidden="false" customHeight="false" outlineLevel="0" collapsed="false">
      <c r="A32" s="121"/>
      <c r="B32" s="121"/>
      <c r="C32" s="121"/>
      <c r="D32" s="87"/>
      <c r="E32" s="87"/>
      <c r="F32" s="87"/>
      <c r="G32" s="87"/>
      <c r="H32" s="87"/>
      <c r="I32" s="87"/>
      <c r="J32" s="87"/>
      <c r="K32" s="87"/>
      <c r="L32" s="81"/>
      <c r="M32" s="81"/>
      <c r="N32" s="81"/>
      <c r="O32" s="81"/>
      <c r="P32" s="81"/>
    </row>
    <row r="33" customFormat="false" ht="15" hidden="false" customHeight="false" outlineLevel="0" collapsed="false">
      <c r="A33" s="87"/>
      <c r="B33" s="102" t="n">
        <f aca="false">F27</f>
        <v>1246.9275</v>
      </c>
      <c r="C33" s="91" t="s">
        <v>60</v>
      </c>
      <c r="D33" s="91"/>
      <c r="E33" s="102" t="n">
        <f aca="false">F20</f>
        <v>12</v>
      </c>
      <c r="F33" s="91" t="s">
        <v>61</v>
      </c>
      <c r="G33" s="91"/>
      <c r="H33" s="122" t="n">
        <f aca="false">B33/E33</f>
        <v>103.910625</v>
      </c>
      <c r="I33" s="91" t="s">
        <v>62</v>
      </c>
      <c r="J33" s="91"/>
      <c r="K33" s="123"/>
      <c r="L33" s="81"/>
      <c r="M33" s="81"/>
      <c r="N33" s="81"/>
      <c r="O33" s="81"/>
      <c r="P33" s="81"/>
    </row>
    <row r="34" customFormat="false" ht="15" hidden="false" customHeight="false" outlineLevel="0" collapsed="false">
      <c r="A34" s="104"/>
      <c r="B34" s="112"/>
      <c r="C34" s="113"/>
      <c r="D34" s="114"/>
      <c r="E34" s="105"/>
      <c r="F34" s="105"/>
      <c r="G34" s="105"/>
      <c r="H34" s="105"/>
      <c r="I34" s="105"/>
      <c r="J34" s="105"/>
      <c r="K34" s="105"/>
      <c r="L34" s="98"/>
      <c r="M34" s="98"/>
      <c r="N34" s="98"/>
      <c r="O34" s="98"/>
      <c r="P34" s="98"/>
    </row>
    <row r="35" customFormat="false" ht="15" hidden="false" customHeight="false" outlineLevel="0" collapsed="false">
      <c r="A35" s="115"/>
      <c r="B35" s="116"/>
      <c r="C35" s="115"/>
      <c r="D35" s="115"/>
      <c r="E35" s="115"/>
      <c r="F35" s="115"/>
      <c r="G35" s="115"/>
      <c r="H35" s="118" t="n">
        <f aca="false">B33</f>
        <v>1246.9275</v>
      </c>
      <c r="I35" s="124" t="s">
        <v>63</v>
      </c>
      <c r="J35" s="125" t="n">
        <f aca="false">+E33</f>
        <v>12</v>
      </c>
      <c r="K35" s="115"/>
      <c r="L35" s="92"/>
      <c r="M35" s="92"/>
      <c r="N35" s="92"/>
      <c r="O35" s="92"/>
      <c r="P35" s="92"/>
    </row>
    <row r="36" customFormat="false" ht="15" hidden="false" customHeight="false" outlineLevel="0" collapsed="false">
      <c r="A36" s="87"/>
      <c r="B36" s="87"/>
      <c r="C36" s="87"/>
      <c r="D36" s="87"/>
      <c r="E36" s="87"/>
      <c r="F36" s="87"/>
      <c r="G36" s="87"/>
      <c r="H36" s="87"/>
      <c r="I36" s="87"/>
      <c r="J36" s="87"/>
      <c r="K36" s="87"/>
      <c r="L36" s="81"/>
      <c r="M36" s="81"/>
      <c r="N36" s="81"/>
      <c r="O36" s="81"/>
      <c r="P36" s="81"/>
    </row>
    <row r="37" customFormat="false" ht="15" hidden="false" customHeight="false" outlineLevel="0" collapsed="false">
      <c r="A37" s="90" t="s">
        <v>64</v>
      </c>
      <c r="B37" s="90"/>
      <c r="C37" s="90"/>
      <c r="D37" s="90"/>
      <c r="E37" s="87"/>
      <c r="F37" s="87"/>
      <c r="G37" s="87"/>
      <c r="H37" s="87"/>
      <c r="I37" s="87"/>
      <c r="J37" s="87"/>
      <c r="K37" s="87"/>
      <c r="L37" s="81"/>
      <c r="M37" s="81"/>
      <c r="N37" s="81"/>
      <c r="O37" s="81"/>
      <c r="P37" s="81"/>
    </row>
    <row r="38" customFormat="false" ht="15" hidden="false" customHeight="false" outlineLevel="0" collapsed="false">
      <c r="A38" s="87"/>
      <c r="B38" s="87"/>
      <c r="C38" s="87"/>
      <c r="D38" s="87"/>
      <c r="E38" s="87"/>
      <c r="F38" s="87"/>
      <c r="G38" s="87"/>
      <c r="H38" s="87"/>
      <c r="I38" s="87"/>
      <c r="J38" s="87"/>
      <c r="K38" s="87"/>
      <c r="L38" s="81"/>
      <c r="M38" s="81"/>
      <c r="N38" s="81"/>
      <c r="O38" s="81"/>
      <c r="P38" s="81"/>
    </row>
    <row r="39" customFormat="false" ht="15" hidden="false" customHeight="false" outlineLevel="0" collapsed="false">
      <c r="A39" s="87"/>
      <c r="B39" s="123" t="n">
        <v>151.67</v>
      </c>
      <c r="C39" s="91" t="s">
        <v>65</v>
      </c>
      <c r="D39" s="91"/>
      <c r="E39" s="91"/>
      <c r="F39" s="91"/>
      <c r="G39" s="126" t="n">
        <v>35</v>
      </c>
      <c r="H39" s="111" t="s">
        <v>66</v>
      </c>
      <c r="I39" s="111"/>
      <c r="J39" s="111"/>
      <c r="K39" s="111"/>
      <c r="L39" s="127" t="s">
        <v>67</v>
      </c>
      <c r="M39" s="127"/>
      <c r="N39" s="128" t="n">
        <f aca="false">ROUNDDOWN(G40,0)</f>
        <v>23</v>
      </c>
      <c r="O39" s="81"/>
      <c r="P39" s="81"/>
    </row>
    <row r="40" customFormat="false" ht="15" hidden="false" customHeight="false" outlineLevel="0" collapsed="false">
      <c r="A40" s="87"/>
      <c r="B40" s="102" t="n">
        <f aca="false">H33</f>
        <v>103.910625</v>
      </c>
      <c r="C40" s="91" t="s">
        <v>65</v>
      </c>
      <c r="D40" s="91"/>
      <c r="E40" s="91"/>
      <c r="F40" s="91"/>
      <c r="G40" s="122" t="n">
        <f aca="false">B40*G39/B39</f>
        <v>23.9788479923518</v>
      </c>
      <c r="H40" s="129" t="s">
        <v>66</v>
      </c>
      <c r="I40" s="129"/>
      <c r="J40" s="111"/>
      <c r="K40" s="111"/>
      <c r="L40" s="130" t="s">
        <v>68</v>
      </c>
      <c r="M40" s="130"/>
      <c r="N40" s="92" t="n">
        <f aca="false">ROUNDUP((G40-N39)*60,0)</f>
        <v>59</v>
      </c>
      <c r="O40" s="81"/>
      <c r="P40" s="81"/>
    </row>
    <row r="41" customFormat="false" ht="15" hidden="false" customHeight="false" outlineLevel="0" collapsed="false">
      <c r="A41" s="104"/>
      <c r="B41" s="112"/>
      <c r="C41" s="113"/>
      <c r="D41" s="114"/>
      <c r="E41" s="105"/>
      <c r="F41" s="105"/>
      <c r="G41" s="105"/>
      <c r="H41" s="105"/>
      <c r="I41" s="105"/>
      <c r="J41" s="105"/>
      <c r="K41" s="105"/>
      <c r="L41" s="98"/>
      <c r="M41" s="98"/>
      <c r="N41" s="98"/>
      <c r="O41" s="98"/>
      <c r="P41" s="98"/>
    </row>
    <row r="42" customFormat="false" ht="15" hidden="false" customHeight="false" outlineLevel="0" collapsed="false">
      <c r="A42" s="115"/>
      <c r="B42" s="116"/>
      <c r="C42" s="115"/>
      <c r="D42" s="115"/>
      <c r="E42" s="115"/>
      <c r="F42" s="117"/>
      <c r="G42" s="118" t="n">
        <f aca="false">B40</f>
        <v>103.910625</v>
      </c>
      <c r="H42" s="131" t="s">
        <v>69</v>
      </c>
      <c r="I42" s="131"/>
      <c r="J42" s="119"/>
      <c r="K42" s="119"/>
      <c r="L42" s="92"/>
      <c r="M42" s="92"/>
      <c r="N42" s="92"/>
      <c r="O42" s="92"/>
      <c r="P42" s="92"/>
    </row>
    <row r="43" customFormat="false" ht="15" hidden="false" customHeight="false" outlineLevel="0" collapsed="false">
      <c r="A43" s="87"/>
      <c r="B43" s="87"/>
      <c r="C43" s="87"/>
      <c r="D43" s="87"/>
      <c r="E43" s="87"/>
      <c r="F43" s="87"/>
      <c r="G43" s="87"/>
      <c r="H43" s="87"/>
      <c r="I43" s="87"/>
      <c r="J43" s="87"/>
      <c r="K43" s="87"/>
      <c r="L43" s="81"/>
      <c r="M43" s="81"/>
      <c r="N43" s="81"/>
      <c r="O43" s="81"/>
      <c r="P43" s="81"/>
    </row>
    <row r="44" customFormat="false" ht="15" hidden="false" customHeight="false" outlineLevel="0" collapsed="false">
      <c r="A44" s="132" t="s">
        <v>70</v>
      </c>
      <c r="B44" s="132"/>
      <c r="C44" s="87"/>
      <c r="D44" s="87"/>
      <c r="E44" s="126"/>
      <c r="F44" s="86"/>
      <c r="G44" s="86"/>
      <c r="H44" s="133"/>
      <c r="I44" s="134"/>
      <c r="J44" s="134"/>
      <c r="K44" s="135"/>
      <c r="L44" s="81"/>
      <c r="M44" s="81"/>
      <c r="N44" s="81"/>
      <c r="O44" s="81"/>
      <c r="P44" s="81"/>
    </row>
    <row r="45" customFormat="false" ht="15" hidden="false" customHeight="false" outlineLevel="0" collapsed="false">
      <c r="A45" s="136"/>
      <c r="B45" s="136"/>
      <c r="C45" s="123"/>
      <c r="D45" s="123"/>
      <c r="E45" s="126"/>
      <c r="F45" s="94"/>
      <c r="G45" s="94"/>
      <c r="H45" s="133"/>
      <c r="I45" s="134"/>
      <c r="J45" s="134"/>
      <c r="K45" s="137"/>
      <c r="L45" s="81"/>
      <c r="M45" s="81"/>
      <c r="N45" s="81"/>
      <c r="O45" s="81"/>
      <c r="P45" s="81"/>
    </row>
    <row r="46" customFormat="false" ht="15" hidden="false" customHeight="false" outlineLevel="0" collapsed="false">
      <c r="A46" s="111" t="s">
        <v>71</v>
      </c>
      <c r="B46" s="111"/>
      <c r="C46" s="111"/>
      <c r="D46" s="111"/>
      <c r="E46" s="87"/>
      <c r="F46" s="87"/>
      <c r="G46" s="94"/>
      <c r="H46" s="133"/>
      <c r="I46" s="134"/>
      <c r="J46" s="134"/>
      <c r="K46" s="137"/>
      <c r="L46" s="138"/>
      <c r="M46" s="81"/>
      <c r="N46" s="81"/>
      <c r="O46" s="81"/>
      <c r="P46" s="81"/>
    </row>
    <row r="47" customFormat="false" ht="15.75" hidden="false" customHeight="false" outlineLevel="0" collapsed="false">
      <c r="A47" s="94"/>
      <c r="B47" s="94"/>
      <c r="C47" s="94"/>
      <c r="D47" s="94"/>
      <c r="E47" s="87"/>
      <c r="F47" s="87"/>
      <c r="G47" s="94"/>
      <c r="H47" s="133"/>
      <c r="I47" s="134"/>
      <c r="J47" s="134"/>
      <c r="K47" s="137"/>
      <c r="L47" s="138"/>
      <c r="M47" s="81"/>
      <c r="N47" s="81"/>
      <c r="O47" s="81"/>
      <c r="P47" s="81"/>
    </row>
    <row r="48" customFormat="false" ht="15.75" hidden="false" customHeight="false" outlineLevel="0" collapsed="false">
      <c r="A48" s="139"/>
      <c r="B48" s="140" t="n">
        <f aca="false">G40</f>
        <v>23.9788479923518</v>
      </c>
      <c r="C48" s="141" t="s">
        <v>72</v>
      </c>
      <c r="D48" s="141"/>
      <c r="E48" s="142" t="n">
        <f aca="false">IF(N40=60,N39+1,N39)</f>
        <v>23</v>
      </c>
      <c r="F48" s="143" t="s">
        <v>52</v>
      </c>
      <c r="G48" s="143" t="n">
        <f aca="false">IF(N40=60,0,N40)</f>
        <v>59</v>
      </c>
      <c r="H48" s="144" t="s">
        <v>73</v>
      </c>
      <c r="I48" s="145"/>
      <c r="J48" s="146"/>
      <c r="K48" s="147"/>
      <c r="L48" s="148"/>
      <c r="M48" s="149"/>
      <c r="N48" s="149"/>
      <c r="O48" s="149"/>
      <c r="P48" s="149"/>
    </row>
    <row r="49" customFormat="false" ht="15" hidden="false" customHeight="false" outlineLevel="0" collapsed="false">
      <c r="A49" s="87"/>
      <c r="B49" s="87"/>
      <c r="C49" s="87"/>
      <c r="D49" s="87"/>
      <c r="E49" s="87"/>
      <c r="F49" s="87"/>
      <c r="G49" s="87"/>
      <c r="H49" s="87"/>
      <c r="I49" s="87"/>
      <c r="J49" s="87"/>
      <c r="K49" s="87"/>
    </row>
    <row r="50" customFormat="false" ht="15.75" hidden="false" customHeight="false" outlineLevel="0" collapsed="false">
      <c r="A50" s="87"/>
      <c r="B50" s="87"/>
      <c r="C50" s="87"/>
      <c r="D50" s="87"/>
      <c r="E50" s="87"/>
      <c r="F50" s="87"/>
      <c r="G50" s="87"/>
      <c r="H50" s="87"/>
      <c r="I50" s="87"/>
      <c r="J50" s="87"/>
      <c r="K50" s="87"/>
    </row>
    <row r="51" customFormat="false" ht="15" hidden="false" customHeight="false" outlineLevel="0" collapsed="false">
      <c r="A51" s="150" t="s">
        <v>74</v>
      </c>
      <c r="B51" s="150"/>
      <c r="C51" s="151"/>
      <c r="D51" s="151"/>
      <c r="E51" s="151"/>
      <c r="F51" s="151"/>
      <c r="G51" s="151"/>
      <c r="H51" s="151"/>
      <c r="I51" s="151"/>
      <c r="J51" s="152"/>
      <c r="K51" s="87"/>
    </row>
    <row r="52" customFormat="false" ht="15" hidden="false" customHeight="true" outlineLevel="0" collapsed="false">
      <c r="A52" s="153" t="s">
        <v>75</v>
      </c>
      <c r="B52" s="153"/>
      <c r="C52" s="153"/>
      <c r="D52" s="153"/>
      <c r="E52" s="153"/>
      <c r="F52" s="153"/>
      <c r="G52" s="153"/>
      <c r="H52" s="153"/>
      <c r="I52" s="153"/>
      <c r="J52" s="153"/>
      <c r="K52" s="87"/>
    </row>
    <row r="53" customFormat="false" ht="15" hidden="false" customHeight="false" outlineLevel="0" collapsed="false">
      <c r="A53" s="153"/>
      <c r="B53" s="153"/>
      <c r="C53" s="153"/>
      <c r="D53" s="153"/>
      <c r="E53" s="153"/>
      <c r="F53" s="153"/>
      <c r="G53" s="153"/>
      <c r="H53" s="153"/>
      <c r="I53" s="153"/>
      <c r="J53" s="153"/>
      <c r="K53" s="87"/>
    </row>
    <row r="54" customFormat="false" ht="15" hidden="false" customHeight="false" outlineLevel="0" collapsed="false">
      <c r="A54" s="153"/>
      <c r="B54" s="153"/>
      <c r="C54" s="153"/>
      <c r="D54" s="153"/>
      <c r="E54" s="153"/>
      <c r="F54" s="153"/>
      <c r="G54" s="153"/>
      <c r="H54" s="153"/>
      <c r="I54" s="153"/>
      <c r="J54" s="153"/>
    </row>
    <row r="55" customFormat="false" ht="15" hidden="false" customHeight="false" outlineLevel="0" collapsed="false">
      <c r="A55" s="153"/>
      <c r="B55" s="153"/>
      <c r="C55" s="153"/>
      <c r="D55" s="153"/>
      <c r="E55" s="153"/>
      <c r="F55" s="153"/>
      <c r="G55" s="153"/>
      <c r="H55" s="153"/>
      <c r="I55" s="153"/>
      <c r="J55" s="153"/>
    </row>
    <row r="56" customFormat="false" ht="15" hidden="false" customHeight="false" outlineLevel="0" collapsed="false">
      <c r="A56" s="153"/>
      <c r="B56" s="153"/>
      <c r="C56" s="153"/>
      <c r="D56" s="153"/>
      <c r="E56" s="153"/>
      <c r="F56" s="153"/>
      <c r="G56" s="153"/>
      <c r="H56" s="153"/>
      <c r="I56" s="153"/>
      <c r="J56" s="153"/>
    </row>
    <row r="57" customFormat="false" ht="15" hidden="false" customHeight="false" outlineLevel="0" collapsed="false">
      <c r="A57" s="153"/>
      <c r="B57" s="153"/>
      <c r="C57" s="153"/>
      <c r="D57" s="153"/>
      <c r="E57" s="153"/>
      <c r="F57" s="153"/>
      <c r="G57" s="153"/>
      <c r="H57" s="153"/>
      <c r="I57" s="153"/>
      <c r="J57" s="153"/>
    </row>
    <row r="58" customFormat="false" ht="15" hidden="false" customHeight="false" outlineLevel="0" collapsed="false">
      <c r="A58" s="153"/>
      <c r="B58" s="153"/>
      <c r="C58" s="153"/>
      <c r="D58" s="153"/>
      <c r="E58" s="153"/>
      <c r="F58" s="153"/>
      <c r="G58" s="153"/>
      <c r="H58" s="153"/>
      <c r="I58" s="153"/>
      <c r="J58" s="153"/>
    </row>
    <row r="59" customFormat="false" ht="15" hidden="false" customHeight="false" outlineLevel="0" collapsed="false">
      <c r="A59" s="153"/>
      <c r="B59" s="153"/>
      <c r="C59" s="153"/>
      <c r="D59" s="153"/>
      <c r="E59" s="153"/>
      <c r="F59" s="153"/>
      <c r="G59" s="153"/>
      <c r="H59" s="153"/>
      <c r="I59" s="153"/>
      <c r="J59" s="153"/>
    </row>
    <row r="60" customFormat="false" ht="15" hidden="false" customHeight="false" outlineLevel="0" collapsed="false">
      <c r="A60" s="153"/>
      <c r="B60" s="153"/>
      <c r="C60" s="153"/>
      <c r="D60" s="153"/>
      <c r="E60" s="153"/>
      <c r="F60" s="153"/>
      <c r="G60" s="153"/>
      <c r="H60" s="153"/>
      <c r="I60" s="153"/>
      <c r="J60" s="153"/>
    </row>
    <row r="61" customFormat="false" ht="15.75" hidden="false" customHeight="false" outlineLevel="0" collapsed="false">
      <c r="A61" s="153"/>
      <c r="B61" s="153"/>
      <c r="C61" s="153"/>
      <c r="D61" s="153"/>
      <c r="E61" s="153"/>
      <c r="F61" s="153"/>
      <c r="G61" s="153"/>
      <c r="H61" s="153"/>
      <c r="I61" s="153"/>
      <c r="J61" s="153"/>
    </row>
    <row r="63" customFormat="false" ht="15" hidden="false" customHeight="false" outlineLevel="0" collapsed="false">
      <c r="A63" s="154" t="s">
        <v>76</v>
      </c>
      <c r="B63" s="154"/>
      <c r="C63" s="154"/>
      <c r="D63" s="154"/>
      <c r="E63" s="154"/>
    </row>
    <row r="64" customFormat="false" ht="15" hidden="false" customHeight="false" outlineLevel="0" collapsed="false">
      <c r="A64" s="155" t="n">
        <v>1</v>
      </c>
      <c r="B64" s="156" t="s">
        <v>77</v>
      </c>
      <c r="C64" s="156"/>
      <c r="D64" s="156"/>
      <c r="E64" s="156"/>
      <c r="F64" s="156"/>
      <c r="G64" s="156"/>
      <c r="H64" s="157"/>
      <c r="I64" s="157"/>
      <c r="J64" s="157"/>
    </row>
    <row r="65" customFormat="false" ht="15" hidden="false" customHeight="true" outlineLevel="0" collapsed="false">
      <c r="A65" s="155" t="n">
        <v>2</v>
      </c>
      <c r="B65" s="158" t="s">
        <v>78</v>
      </c>
      <c r="C65" s="158"/>
      <c r="D65" s="158"/>
      <c r="E65" s="158"/>
      <c r="F65" s="158"/>
      <c r="G65" s="158"/>
      <c r="H65" s="157"/>
      <c r="I65" s="157"/>
      <c r="J65" s="157"/>
    </row>
    <row r="66" customFormat="false" ht="15" hidden="false" customHeight="true" outlineLevel="0" collapsed="false">
      <c r="A66" s="155" t="n">
        <v>3</v>
      </c>
      <c r="B66" s="159" t="s">
        <v>79</v>
      </c>
      <c r="C66" s="159"/>
      <c r="D66" s="159"/>
      <c r="E66" s="159"/>
      <c r="F66" s="159"/>
      <c r="G66" s="159"/>
      <c r="H66" s="157"/>
      <c r="I66" s="157"/>
      <c r="J66" s="157"/>
    </row>
    <row r="67" customFormat="false" ht="15" hidden="false" customHeight="true" outlineLevel="0" collapsed="false">
      <c r="A67" s="155" t="n">
        <v>4</v>
      </c>
      <c r="B67" s="159" t="s">
        <v>80</v>
      </c>
      <c r="C67" s="159"/>
      <c r="D67" s="159"/>
      <c r="E67" s="159"/>
      <c r="F67" s="159"/>
      <c r="G67" s="159"/>
      <c r="H67" s="157"/>
      <c r="I67" s="157"/>
      <c r="J67" s="157"/>
    </row>
    <row r="68" customFormat="false" ht="15" hidden="false" customHeight="true" outlineLevel="0" collapsed="false">
      <c r="A68" s="155" t="n">
        <v>5</v>
      </c>
      <c r="B68" s="159" t="s">
        <v>81</v>
      </c>
      <c r="C68" s="159"/>
      <c r="D68" s="159"/>
      <c r="E68" s="159"/>
      <c r="F68" s="159"/>
      <c r="G68" s="159"/>
      <c r="H68" s="159"/>
      <c r="I68" s="159"/>
      <c r="J68" s="159"/>
    </row>
    <row r="69" customFormat="false" ht="15" hidden="false" customHeight="true" outlineLevel="0" collapsed="false">
      <c r="A69" s="155" t="n">
        <v>6</v>
      </c>
      <c r="B69" s="159" t="s">
        <v>82</v>
      </c>
      <c r="C69" s="159"/>
      <c r="D69" s="159"/>
      <c r="E69" s="159"/>
      <c r="F69" s="159"/>
      <c r="G69" s="159"/>
      <c r="H69" s="159"/>
      <c r="I69" s="159"/>
      <c r="J69" s="159"/>
    </row>
    <row r="70" customFormat="false" ht="15" hidden="false" customHeight="true" outlineLevel="0" collapsed="false">
      <c r="A70" s="155" t="n">
        <v>7</v>
      </c>
      <c r="B70" s="159" t="s">
        <v>83</v>
      </c>
      <c r="C70" s="159"/>
      <c r="D70" s="159"/>
      <c r="E70" s="159"/>
      <c r="F70" s="159"/>
      <c r="G70" s="159"/>
      <c r="H70" s="159"/>
      <c r="I70" s="159"/>
      <c r="J70" s="159"/>
    </row>
  </sheetData>
  <mergeCells count="32">
    <mergeCell ref="A2:J9"/>
    <mergeCell ref="A11:J13"/>
    <mergeCell ref="A15:C15"/>
    <mergeCell ref="A22:G22"/>
    <mergeCell ref="I22:J22"/>
    <mergeCell ref="A23:G23"/>
    <mergeCell ref="A25:E25"/>
    <mergeCell ref="C26:E26"/>
    <mergeCell ref="G26:H26"/>
    <mergeCell ref="C27:E27"/>
    <mergeCell ref="G27:H27"/>
    <mergeCell ref="A31:C31"/>
    <mergeCell ref="C33:D33"/>
    <mergeCell ref="F33:G33"/>
    <mergeCell ref="I33:J33"/>
    <mergeCell ref="A37:D37"/>
    <mergeCell ref="C39:F39"/>
    <mergeCell ref="C40:F40"/>
    <mergeCell ref="L40:M40"/>
    <mergeCell ref="H42:I42"/>
    <mergeCell ref="A44:B44"/>
    <mergeCell ref="F44:G44"/>
    <mergeCell ref="A51:B51"/>
    <mergeCell ref="A52:J61"/>
    <mergeCell ref="A63:E63"/>
    <mergeCell ref="B64:G64"/>
    <mergeCell ref="B65:G65"/>
    <mergeCell ref="B66:G66"/>
    <mergeCell ref="B67:G67"/>
    <mergeCell ref="B68:J68"/>
    <mergeCell ref="B69:J69"/>
    <mergeCell ref="B70:J70"/>
  </mergeCells>
  <conditionalFormatting sqref="K52:N61 B38:B50 I34:N36 C26:N32 B27:B36 C37:N51 L2:N10 H23:N23 B25 A2 K11:N13 A26:A33 A37:A50 A1:N1 A14:N22 A11 C33:I33 L33:N33 A52 O1:P61">
    <cfRule type="containsText" priority="2" operator="containsText" aboveAverage="0" equalAverage="0" bottom="0" percent="0" rank="0" text="dimanche" dxfId="3">
      <formula>NOT(ISERROR(SEARCH("dimanche",A1)))</formula>
    </cfRule>
    <cfRule type="containsText" priority="3" operator="containsText" aboveAverage="0" equalAverage="0" bottom="0" percent="0" rank="0" text="samedi" dxfId="4">
      <formula>NOT(ISERROR(SEARCH("samedi",A1)))</formula>
    </cfRule>
  </conditionalFormatting>
  <conditionalFormatting sqref="A23:G23">
    <cfRule type="containsText" priority="4" operator="containsText" aboveAverage="0" equalAverage="0" bottom="0" percent="0" rank="0" text="dimanche" dxfId="5">
      <formula>NOT(ISERROR(SEARCH("dimanche",A23)))</formula>
    </cfRule>
    <cfRule type="containsText" priority="5" operator="containsText" aboveAverage="0" equalAverage="0" bottom="0" percent="0" rank="0" text="samedi" dxfId="6">
      <formula>NOT(ISERROR(SEARCH("samedi",A23)))</formula>
    </cfRule>
  </conditionalFormatting>
  <conditionalFormatting sqref="A51:B51">
    <cfRule type="containsText" priority="6" operator="containsText" aboveAverage="0" equalAverage="0" bottom="0" percent="0" rank="0" text="dimanche" dxfId="7">
      <formula>NOT(ISERROR(SEARCH("dimanche",A51)))</formula>
    </cfRule>
    <cfRule type="containsText" priority="7" operator="containsText" aboveAverage="0" equalAverage="0" bottom="0" percent="0" rank="0" text="samedi" dxfId="8">
      <formula>NOT(ISERROR(SEARCH("samedi",A51)))</formula>
    </cfRule>
  </conditionalFormatting>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P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7" activeCellId="0" sqref="A17"/>
    </sheetView>
  </sheetViews>
  <sheetFormatPr defaultColWidth="10.55078125" defaultRowHeight="15" zeroHeight="false" outlineLevelRow="0" outlineLevelCol="0"/>
  <cols>
    <col collapsed="false" customWidth="true" hidden="false" outlineLevel="0" max="6" min="6" style="0" width="11.86"/>
  </cols>
  <sheetData>
    <row r="1" customFormat="false" ht="15.75" hidden="false" customHeight="false" outlineLevel="0" collapsed="false">
      <c r="A1" s="77" t="s">
        <v>35</v>
      </c>
      <c r="B1" s="16"/>
      <c r="C1" s="16"/>
      <c r="D1" s="16"/>
      <c r="E1" s="16"/>
      <c r="F1" s="16"/>
      <c r="G1" s="16"/>
      <c r="H1" s="16"/>
      <c r="I1" s="16"/>
      <c r="J1" s="16"/>
      <c r="K1" s="16"/>
    </row>
    <row r="2" customFormat="false" ht="15" hidden="false" customHeight="true" outlineLevel="0" collapsed="false">
      <c r="A2" s="160" t="s">
        <v>84</v>
      </c>
      <c r="B2" s="160"/>
      <c r="C2" s="160"/>
      <c r="D2" s="160"/>
      <c r="E2" s="160"/>
      <c r="F2" s="160"/>
      <c r="G2" s="160"/>
      <c r="H2" s="160"/>
      <c r="I2" s="160"/>
      <c r="J2" s="160"/>
      <c r="K2" s="79"/>
      <c r="L2" s="161"/>
      <c r="M2" s="162"/>
      <c r="N2" s="162"/>
      <c r="O2" s="162"/>
      <c r="P2" s="162"/>
    </row>
    <row r="3" customFormat="false" ht="15" hidden="false" customHeight="false" outlineLevel="0" collapsed="false">
      <c r="A3" s="160"/>
      <c r="B3" s="160"/>
      <c r="C3" s="160"/>
      <c r="D3" s="160"/>
      <c r="E3" s="160"/>
      <c r="F3" s="160"/>
      <c r="G3" s="160"/>
      <c r="H3" s="160"/>
      <c r="I3" s="160"/>
      <c r="J3" s="160"/>
      <c r="K3" s="79"/>
      <c r="L3" s="161"/>
      <c r="M3" s="162"/>
      <c r="N3" s="162"/>
      <c r="O3" s="162"/>
      <c r="P3" s="162"/>
    </row>
    <row r="4" customFormat="false" ht="15" hidden="false" customHeight="false" outlineLevel="0" collapsed="false">
      <c r="A4" s="160"/>
      <c r="B4" s="160"/>
      <c r="C4" s="160"/>
      <c r="D4" s="160"/>
      <c r="E4" s="160"/>
      <c r="F4" s="160"/>
      <c r="G4" s="160"/>
      <c r="H4" s="160"/>
      <c r="I4" s="160"/>
      <c r="J4" s="160"/>
      <c r="K4" s="79"/>
      <c r="L4" s="161"/>
      <c r="M4" s="162"/>
      <c r="N4" s="162"/>
      <c r="O4" s="162"/>
      <c r="P4" s="162"/>
    </row>
    <row r="5" customFormat="false" ht="15" hidden="false" customHeight="false" outlineLevel="0" collapsed="false">
      <c r="A5" s="160"/>
      <c r="B5" s="160"/>
      <c r="C5" s="160"/>
      <c r="D5" s="160"/>
      <c r="E5" s="160"/>
      <c r="F5" s="160"/>
      <c r="G5" s="160"/>
      <c r="H5" s="160"/>
      <c r="I5" s="160"/>
      <c r="J5" s="160"/>
      <c r="K5" s="79"/>
      <c r="L5" s="162"/>
      <c r="M5" s="162"/>
      <c r="N5" s="162"/>
      <c r="O5" s="162"/>
      <c r="P5" s="162"/>
    </row>
    <row r="6" customFormat="false" ht="15" hidden="false" customHeight="false" outlineLevel="0" collapsed="false">
      <c r="A6" s="160"/>
      <c r="B6" s="160"/>
      <c r="C6" s="160"/>
      <c r="D6" s="160"/>
      <c r="E6" s="160"/>
      <c r="F6" s="160"/>
      <c r="G6" s="160"/>
      <c r="H6" s="160"/>
      <c r="I6" s="160"/>
      <c r="J6" s="160"/>
      <c r="K6" s="79"/>
      <c r="L6" s="163"/>
      <c r="M6" s="162"/>
      <c r="N6" s="162"/>
      <c r="O6" s="162"/>
      <c r="P6" s="162"/>
    </row>
    <row r="7" customFormat="false" ht="15" hidden="false" customHeight="false" outlineLevel="0" collapsed="false">
      <c r="A7" s="160"/>
      <c r="B7" s="160"/>
      <c r="C7" s="160"/>
      <c r="D7" s="160"/>
      <c r="E7" s="160"/>
      <c r="F7" s="160"/>
      <c r="G7" s="160"/>
      <c r="H7" s="160"/>
      <c r="I7" s="160"/>
      <c r="J7" s="160"/>
      <c r="L7" s="163"/>
      <c r="M7" s="162"/>
      <c r="N7" s="162"/>
      <c r="O7" s="162"/>
      <c r="P7" s="162"/>
    </row>
    <row r="8" customFormat="false" ht="15" hidden="false" customHeight="false" outlineLevel="0" collapsed="false">
      <c r="A8" s="160"/>
      <c r="B8" s="160"/>
      <c r="C8" s="160"/>
      <c r="D8" s="160"/>
      <c r="E8" s="160"/>
      <c r="F8" s="160"/>
      <c r="G8" s="160"/>
      <c r="H8" s="160"/>
      <c r="I8" s="160"/>
      <c r="J8" s="160"/>
      <c r="L8" s="162"/>
      <c r="M8" s="162"/>
      <c r="N8" s="162"/>
      <c r="O8" s="162"/>
      <c r="P8" s="162"/>
    </row>
    <row r="9" customFormat="false" ht="15.75" hidden="false" customHeight="false" outlineLevel="0" collapsed="false">
      <c r="A9" s="160"/>
      <c r="B9" s="160"/>
      <c r="C9" s="160"/>
      <c r="D9" s="160"/>
      <c r="E9" s="160"/>
      <c r="F9" s="160"/>
      <c r="G9" s="160"/>
      <c r="H9" s="160"/>
      <c r="I9" s="160"/>
      <c r="J9" s="160"/>
      <c r="L9" s="162"/>
      <c r="M9" s="162"/>
      <c r="N9" s="162"/>
      <c r="O9" s="162"/>
      <c r="P9" s="162"/>
    </row>
    <row r="10" customFormat="false" ht="15" hidden="false" customHeight="false" outlineLevel="0" collapsed="false">
      <c r="L10" s="164"/>
      <c r="M10" s="162"/>
      <c r="N10" s="162"/>
      <c r="O10" s="162"/>
      <c r="P10" s="162"/>
    </row>
    <row r="11" customFormat="false" ht="15" hidden="false" customHeight="true" outlineLevel="0" collapsed="false">
      <c r="A11" s="84" t="s">
        <v>37</v>
      </c>
      <c r="B11" s="84"/>
      <c r="C11" s="84"/>
      <c r="D11" s="84"/>
      <c r="E11" s="84"/>
      <c r="F11" s="84"/>
      <c r="G11" s="84"/>
      <c r="H11" s="84"/>
      <c r="I11" s="84"/>
      <c r="J11" s="84"/>
      <c r="K11" s="85"/>
      <c r="L11" s="162"/>
      <c r="M11" s="162"/>
      <c r="N11" s="162"/>
      <c r="O11" s="162"/>
      <c r="P11" s="162"/>
    </row>
    <row r="12" customFormat="false" ht="15" hidden="false" customHeight="false" outlineLevel="0" collapsed="false">
      <c r="A12" s="84"/>
      <c r="B12" s="84"/>
      <c r="C12" s="84"/>
      <c r="D12" s="84"/>
      <c r="E12" s="84"/>
      <c r="F12" s="84"/>
      <c r="G12" s="84"/>
      <c r="H12" s="84"/>
      <c r="I12" s="84"/>
      <c r="J12" s="84"/>
      <c r="K12" s="86"/>
      <c r="L12" s="162"/>
      <c r="M12" s="162"/>
      <c r="N12" s="162"/>
      <c r="O12" s="162"/>
      <c r="P12" s="162"/>
    </row>
    <row r="13" customFormat="false" ht="15" hidden="false" customHeight="false" outlineLevel="0" collapsed="false">
      <c r="A13" s="84"/>
      <c r="B13" s="84"/>
      <c r="C13" s="84"/>
      <c r="D13" s="84"/>
      <c r="E13" s="84"/>
      <c r="F13" s="84"/>
      <c r="G13" s="84"/>
      <c r="H13" s="84"/>
      <c r="I13" s="84"/>
      <c r="J13" s="84"/>
      <c r="K13" s="87"/>
      <c r="L13" s="162"/>
      <c r="M13" s="162"/>
      <c r="N13" s="162"/>
      <c r="O13" s="162"/>
      <c r="P13" s="162"/>
    </row>
    <row r="14" customFormat="false" ht="15" hidden="false" customHeight="false" outlineLevel="0" collapsed="false">
      <c r="A14" s="88"/>
      <c r="B14" s="88"/>
      <c r="C14" s="89"/>
      <c r="D14" s="89"/>
      <c r="E14" s="89"/>
      <c r="F14" s="89"/>
      <c r="G14" s="87"/>
      <c r="H14" s="87"/>
      <c r="I14" s="87"/>
      <c r="J14" s="87"/>
      <c r="K14" s="87"/>
      <c r="L14" s="162"/>
      <c r="M14" s="162"/>
      <c r="N14" s="162"/>
      <c r="O14" s="162"/>
      <c r="P14" s="162"/>
    </row>
    <row r="15" customFormat="false" ht="15" hidden="false" customHeight="false" outlineLevel="0" collapsed="false">
      <c r="A15" s="90" t="s">
        <v>38</v>
      </c>
      <c r="B15" s="90"/>
      <c r="C15" s="90"/>
      <c r="D15" s="91"/>
      <c r="E15" s="91"/>
      <c r="F15" s="91"/>
      <c r="G15" s="91"/>
      <c r="H15" s="91"/>
      <c r="I15" s="91"/>
      <c r="J15" s="91"/>
      <c r="K15" s="91"/>
      <c r="L15" s="165" t="s">
        <v>39</v>
      </c>
      <c r="M15" s="166" t="n">
        <v>1</v>
      </c>
      <c r="N15" s="166"/>
      <c r="O15" s="165" t="s">
        <v>40</v>
      </c>
      <c r="P15" s="166" t="n">
        <v>31</v>
      </c>
    </row>
    <row r="16" customFormat="false" ht="15" hidden="false" customHeight="false" outlineLevel="0" collapsed="false">
      <c r="A16" s="94"/>
      <c r="B16" s="94"/>
      <c r="C16" s="94"/>
      <c r="D16" s="91"/>
      <c r="E16" s="91"/>
      <c r="F16" s="91"/>
      <c r="G16" s="91"/>
      <c r="H16" s="91"/>
      <c r="I16" s="91"/>
      <c r="J16" s="91"/>
      <c r="K16" s="91"/>
      <c r="L16" s="165" t="s">
        <v>41</v>
      </c>
      <c r="M16" s="165" t="n">
        <v>9</v>
      </c>
      <c r="N16" s="166"/>
      <c r="O16" s="165" t="s">
        <v>42</v>
      </c>
      <c r="P16" s="165" t="n">
        <v>8</v>
      </c>
    </row>
    <row r="17" customFormat="false" ht="15" hidden="false" customHeight="false" outlineLevel="0" collapsed="false">
      <c r="A17" s="87"/>
      <c r="B17" s="87"/>
      <c r="C17" s="87" t="s">
        <v>43</v>
      </c>
      <c r="D17" s="87"/>
      <c r="E17" s="87"/>
      <c r="F17" s="95" t="n">
        <v>44075</v>
      </c>
      <c r="G17" s="96"/>
      <c r="H17" s="87"/>
      <c r="I17" s="167"/>
      <c r="J17" s="87"/>
      <c r="K17" s="87"/>
      <c r="L17" s="168" t="s">
        <v>44</v>
      </c>
      <c r="M17" s="168" t="n">
        <v>2020</v>
      </c>
      <c r="N17" s="165"/>
      <c r="O17" s="168" t="s">
        <v>45</v>
      </c>
      <c r="P17" s="165" t="n">
        <v>2021</v>
      </c>
    </row>
    <row r="18" customFormat="false" ht="15" hidden="false" customHeight="false" outlineLevel="0" collapsed="false">
      <c r="A18" s="87"/>
      <c r="B18" s="87"/>
      <c r="C18" s="87" t="s">
        <v>46</v>
      </c>
      <c r="D18" s="87"/>
      <c r="E18" s="87"/>
      <c r="F18" s="95" t="n">
        <v>44439</v>
      </c>
      <c r="G18" s="96"/>
      <c r="H18" s="87"/>
      <c r="I18" s="167"/>
      <c r="J18" s="87"/>
      <c r="K18" s="87"/>
      <c r="L18" s="168"/>
      <c r="M18" s="168"/>
      <c r="N18" s="168"/>
      <c r="O18" s="168"/>
      <c r="P18" s="168"/>
    </row>
    <row r="19" customFormat="false" ht="15" hidden="false" customHeight="false" outlineLevel="0" collapsed="false">
      <c r="A19" s="87"/>
      <c r="B19" s="87"/>
      <c r="C19" s="87"/>
      <c r="D19" s="99"/>
      <c r="E19" s="99"/>
      <c r="F19" s="91"/>
      <c r="G19" s="100"/>
      <c r="H19" s="100"/>
      <c r="I19" s="100"/>
      <c r="J19" s="91"/>
      <c r="K19" s="91"/>
      <c r="L19" s="165" t="s">
        <v>47</v>
      </c>
      <c r="M19" s="165" t="n">
        <v>30</v>
      </c>
      <c r="N19" s="165"/>
      <c r="O19" s="165" t="s">
        <v>48</v>
      </c>
      <c r="P19" s="166" t="n">
        <v>300</v>
      </c>
    </row>
    <row r="20" customFormat="false" ht="15" hidden="false" customHeight="false" outlineLevel="0" collapsed="false">
      <c r="A20" s="87"/>
      <c r="B20" s="87"/>
      <c r="C20" s="87" t="s">
        <v>49</v>
      </c>
      <c r="D20" s="101"/>
      <c r="E20" s="87"/>
      <c r="F20" s="169" t="n">
        <v>12</v>
      </c>
      <c r="G20" s="87"/>
      <c r="H20" s="87"/>
      <c r="I20" s="87"/>
      <c r="J20" s="87"/>
      <c r="K20" s="87"/>
      <c r="L20" s="165" t="s">
        <v>50</v>
      </c>
      <c r="M20" s="165" t="n">
        <v>30</v>
      </c>
      <c r="N20" s="166"/>
      <c r="O20" s="165"/>
      <c r="P20" s="165"/>
    </row>
    <row r="21" customFormat="false" ht="15" hidden="false" customHeight="false" outlineLevel="0" collapsed="false">
      <c r="A21" s="87"/>
      <c r="B21" s="87"/>
      <c r="C21" s="87"/>
      <c r="D21" s="101"/>
      <c r="E21" s="87"/>
      <c r="F21" s="87"/>
      <c r="G21" s="87"/>
      <c r="H21" s="87"/>
      <c r="I21" s="87"/>
      <c r="J21" s="87"/>
      <c r="K21" s="87"/>
      <c r="L21" s="162"/>
      <c r="M21" s="162"/>
      <c r="N21" s="162"/>
      <c r="O21" s="162"/>
      <c r="P21" s="162"/>
    </row>
    <row r="22" customFormat="false" ht="15" hidden="false" customHeight="false" outlineLevel="0" collapsed="false">
      <c r="A22" s="90" t="s">
        <v>51</v>
      </c>
      <c r="B22" s="90"/>
      <c r="C22" s="90"/>
      <c r="D22" s="90"/>
      <c r="E22" s="90"/>
      <c r="F22" s="90"/>
      <c r="G22" s="90"/>
      <c r="H22" s="169" t="n">
        <v>1150.56</v>
      </c>
      <c r="I22" s="86" t="s">
        <v>52</v>
      </c>
      <c r="J22" s="86"/>
      <c r="K22" s="87"/>
      <c r="L22" s="162"/>
      <c r="M22" s="162"/>
      <c r="N22" s="162"/>
      <c r="O22" s="162"/>
      <c r="P22" s="162"/>
    </row>
    <row r="23" customFormat="false" ht="15" hidden="false" customHeight="false" outlineLevel="0" collapsed="false">
      <c r="A23" s="90" t="s">
        <v>53</v>
      </c>
      <c r="B23" s="90"/>
      <c r="C23" s="90"/>
      <c r="D23" s="90"/>
      <c r="E23" s="90"/>
      <c r="F23" s="90"/>
      <c r="G23" s="90"/>
      <c r="H23" s="103" t="n">
        <v>5.0337</v>
      </c>
      <c r="I23" s="103"/>
      <c r="J23" s="104"/>
      <c r="K23" s="104"/>
      <c r="L23" s="168"/>
      <c r="M23" s="168"/>
      <c r="N23" s="168"/>
      <c r="O23" s="168"/>
      <c r="P23" s="168"/>
    </row>
    <row r="24" customFormat="false" ht="15" hidden="false" customHeight="false" outlineLevel="0" collapsed="false">
      <c r="A24" s="0" t="s">
        <v>54</v>
      </c>
      <c r="F24" s="105"/>
      <c r="G24" s="103"/>
      <c r="H24" s="170" t="n">
        <v>1155.5937</v>
      </c>
      <c r="I24" s="103"/>
      <c r="J24" s="104"/>
      <c r="K24" s="5"/>
      <c r="L24" s="168"/>
      <c r="M24" s="168"/>
      <c r="N24" s="168"/>
      <c r="O24" s="168"/>
      <c r="P24" s="168"/>
    </row>
    <row r="25" customFormat="false" ht="15" hidden="false" customHeight="false" outlineLevel="0" collapsed="false">
      <c r="A25" s="107" t="s">
        <v>55</v>
      </c>
      <c r="B25" s="107"/>
      <c r="C25" s="107"/>
      <c r="D25" s="107"/>
      <c r="E25" s="107"/>
      <c r="F25" s="105"/>
      <c r="G25" s="103"/>
      <c r="H25" s="103"/>
      <c r="I25" s="103"/>
      <c r="J25" s="104"/>
      <c r="K25" s="104"/>
      <c r="L25" s="168"/>
      <c r="M25" s="168"/>
      <c r="N25" s="168"/>
      <c r="O25" s="168"/>
      <c r="P25" s="168"/>
    </row>
    <row r="26" customFormat="false" ht="15" hidden="false" customHeight="false" outlineLevel="0" collapsed="false">
      <c r="A26" s="87"/>
      <c r="B26" s="108" t="n">
        <v>1607</v>
      </c>
      <c r="C26" s="91" t="s">
        <v>56</v>
      </c>
      <c r="D26" s="91"/>
      <c r="E26" s="91"/>
      <c r="F26" s="108" t="n">
        <v>1820</v>
      </c>
      <c r="G26" s="86" t="s">
        <v>57</v>
      </c>
      <c r="H26" s="86"/>
      <c r="I26" s="94"/>
      <c r="J26" s="87"/>
      <c r="K26" s="87"/>
      <c r="L26" s="162"/>
      <c r="M26" s="162"/>
      <c r="N26" s="162"/>
      <c r="O26" s="162"/>
      <c r="P26" s="162"/>
    </row>
    <row r="27" customFormat="false" ht="15" hidden="false" customHeight="false" outlineLevel="0" collapsed="false">
      <c r="A27" s="87"/>
      <c r="B27" s="171" t="n">
        <v>1155.5937</v>
      </c>
      <c r="C27" s="91" t="s">
        <v>56</v>
      </c>
      <c r="D27" s="91"/>
      <c r="E27" s="91"/>
      <c r="F27" s="172" t="n">
        <v>1308.762</v>
      </c>
      <c r="G27" s="86" t="s">
        <v>57</v>
      </c>
      <c r="H27" s="86"/>
      <c r="I27" s="94"/>
      <c r="J27" s="111"/>
      <c r="K27" s="111"/>
      <c r="L27" s="162"/>
      <c r="M27" s="162"/>
      <c r="N27" s="162"/>
      <c r="O27" s="162"/>
      <c r="P27" s="162"/>
    </row>
    <row r="28" customFormat="false" ht="15" hidden="false" customHeight="false" outlineLevel="0" collapsed="false">
      <c r="A28" s="104"/>
      <c r="B28" s="112"/>
      <c r="C28" s="113"/>
      <c r="D28" s="114"/>
      <c r="E28" s="105"/>
      <c r="F28" s="105"/>
      <c r="G28" s="105"/>
      <c r="H28" s="105"/>
      <c r="I28" s="105"/>
      <c r="J28" s="105"/>
      <c r="K28" s="105"/>
      <c r="L28" s="168"/>
      <c r="M28" s="168"/>
      <c r="N28" s="168"/>
      <c r="O28" s="168"/>
      <c r="P28" s="168"/>
    </row>
    <row r="29" customFormat="false" ht="15" hidden="false" customHeight="false" outlineLevel="0" collapsed="false">
      <c r="A29" s="173"/>
      <c r="B29" s="174"/>
      <c r="C29" s="173"/>
      <c r="D29" s="173"/>
      <c r="E29" s="175"/>
      <c r="F29" s="176" t="n">
        <v>1155.5937</v>
      </c>
      <c r="G29" s="177" t="s">
        <v>58</v>
      </c>
      <c r="H29" s="177"/>
      <c r="I29" s="177"/>
      <c r="J29" s="177"/>
      <c r="K29" s="177"/>
      <c r="L29" s="165"/>
      <c r="M29" s="165"/>
      <c r="N29" s="165"/>
      <c r="O29" s="165"/>
      <c r="P29" s="165"/>
    </row>
    <row r="30" customFormat="false" ht="15" hidden="false" customHeight="false" outlineLevel="0" collapsed="false">
      <c r="A30" s="87"/>
      <c r="B30" s="87"/>
      <c r="C30" s="87"/>
      <c r="D30" s="87"/>
      <c r="E30" s="87"/>
      <c r="F30" s="87"/>
      <c r="G30" s="87"/>
      <c r="H30" s="87"/>
      <c r="I30" s="87"/>
      <c r="J30" s="87"/>
      <c r="K30" s="87"/>
      <c r="L30" s="162"/>
      <c r="M30" s="162"/>
      <c r="N30" s="162"/>
      <c r="O30" s="162"/>
      <c r="P30" s="162"/>
    </row>
    <row r="31" customFormat="false" ht="15" hidden="false" customHeight="false" outlineLevel="0" collapsed="false">
      <c r="A31" s="120" t="s">
        <v>59</v>
      </c>
      <c r="B31" s="120"/>
      <c r="C31" s="120"/>
      <c r="D31" s="87"/>
      <c r="E31" s="87"/>
      <c r="F31" s="87"/>
      <c r="G31" s="87"/>
      <c r="H31" s="87"/>
      <c r="I31" s="87"/>
      <c r="J31" s="87"/>
      <c r="K31" s="87"/>
      <c r="L31" s="162"/>
      <c r="M31" s="162"/>
      <c r="N31" s="162"/>
      <c r="O31" s="162"/>
      <c r="P31" s="162"/>
    </row>
    <row r="32" customFormat="false" ht="15" hidden="false" customHeight="false" outlineLevel="0" collapsed="false">
      <c r="A32" s="121"/>
      <c r="B32" s="121"/>
      <c r="C32" s="121"/>
      <c r="D32" s="87"/>
      <c r="E32" s="87"/>
      <c r="F32" s="87"/>
      <c r="G32" s="87"/>
      <c r="H32" s="87"/>
      <c r="I32" s="87"/>
      <c r="J32" s="87"/>
      <c r="K32" s="87"/>
      <c r="L32" s="162"/>
      <c r="M32" s="162"/>
      <c r="N32" s="162"/>
      <c r="O32" s="162"/>
      <c r="P32" s="162"/>
    </row>
    <row r="33" customFormat="false" ht="15" hidden="false" customHeight="false" outlineLevel="0" collapsed="false">
      <c r="A33" s="87"/>
      <c r="B33" s="169" t="n">
        <v>1308.762</v>
      </c>
      <c r="C33" s="91" t="s">
        <v>60</v>
      </c>
      <c r="D33" s="91"/>
      <c r="E33" s="169" t="n">
        <v>12</v>
      </c>
      <c r="F33" s="91" t="s">
        <v>61</v>
      </c>
      <c r="G33" s="91"/>
      <c r="H33" s="178" t="n">
        <v>109.0635</v>
      </c>
      <c r="I33" s="91" t="s">
        <v>62</v>
      </c>
      <c r="J33" s="91"/>
      <c r="K33" s="123"/>
      <c r="L33" s="162"/>
      <c r="M33" s="162"/>
      <c r="N33" s="162"/>
      <c r="O33" s="162"/>
      <c r="P33" s="162"/>
    </row>
    <row r="34" customFormat="false" ht="15" hidden="false" customHeight="false" outlineLevel="0" collapsed="false">
      <c r="A34" s="104"/>
      <c r="B34" s="112"/>
      <c r="C34" s="113"/>
      <c r="D34" s="114"/>
      <c r="E34" s="105"/>
      <c r="F34" s="105"/>
      <c r="G34" s="105"/>
      <c r="H34" s="105"/>
      <c r="I34" s="105"/>
      <c r="J34" s="105"/>
      <c r="K34" s="105"/>
      <c r="L34" s="168"/>
      <c r="M34" s="168"/>
      <c r="N34" s="168"/>
      <c r="O34" s="168"/>
      <c r="P34" s="168"/>
    </row>
    <row r="35" customFormat="false" ht="15" hidden="false" customHeight="false" outlineLevel="0" collapsed="false">
      <c r="A35" s="173"/>
      <c r="B35" s="174"/>
      <c r="C35" s="173"/>
      <c r="D35" s="173"/>
      <c r="E35" s="173"/>
      <c r="F35" s="173"/>
      <c r="G35" s="173"/>
      <c r="H35" s="176" t="n">
        <v>1308.762</v>
      </c>
      <c r="I35" s="179" t="s">
        <v>63</v>
      </c>
      <c r="J35" s="180" t="n">
        <v>12</v>
      </c>
      <c r="K35" s="173"/>
      <c r="L35" s="165"/>
      <c r="M35" s="165"/>
      <c r="N35" s="165"/>
      <c r="O35" s="165"/>
      <c r="P35" s="165"/>
    </row>
    <row r="36" customFormat="false" ht="15" hidden="false" customHeight="false" outlineLevel="0" collapsed="false">
      <c r="A36" s="87"/>
      <c r="B36" s="87"/>
      <c r="C36" s="87"/>
      <c r="D36" s="87"/>
      <c r="E36" s="87"/>
      <c r="F36" s="87"/>
      <c r="G36" s="87"/>
      <c r="H36" s="87"/>
      <c r="I36" s="87"/>
      <c r="J36" s="87"/>
      <c r="K36" s="87"/>
      <c r="L36" s="162"/>
      <c r="M36" s="162"/>
      <c r="N36" s="162"/>
      <c r="O36" s="162"/>
      <c r="P36" s="162"/>
    </row>
    <row r="37" customFormat="false" ht="15" hidden="false" customHeight="false" outlineLevel="0" collapsed="false">
      <c r="A37" s="90" t="s">
        <v>64</v>
      </c>
      <c r="B37" s="90"/>
      <c r="C37" s="90"/>
      <c r="D37" s="90"/>
      <c r="E37" s="87"/>
      <c r="F37" s="87"/>
      <c r="G37" s="87"/>
      <c r="H37" s="87"/>
      <c r="I37" s="87"/>
      <c r="J37" s="87"/>
      <c r="K37" s="87"/>
      <c r="L37" s="162"/>
      <c r="M37" s="162"/>
      <c r="N37" s="162"/>
      <c r="O37" s="162"/>
      <c r="P37" s="162"/>
    </row>
    <row r="38" customFormat="false" ht="15" hidden="false" customHeight="false" outlineLevel="0" collapsed="false">
      <c r="A38" s="87"/>
      <c r="B38" s="87"/>
      <c r="C38" s="87"/>
      <c r="D38" s="87"/>
      <c r="E38" s="87"/>
      <c r="F38" s="87"/>
      <c r="G38" s="87"/>
      <c r="H38" s="87"/>
      <c r="I38" s="87"/>
      <c r="J38" s="87"/>
      <c r="K38" s="87"/>
      <c r="L38" s="162"/>
      <c r="M38" s="162"/>
      <c r="N38" s="162"/>
      <c r="O38" s="162"/>
      <c r="P38" s="162"/>
    </row>
    <row r="39" customFormat="false" ht="15" hidden="false" customHeight="false" outlineLevel="0" collapsed="false">
      <c r="A39" s="87"/>
      <c r="B39" s="123" t="n">
        <v>151.67</v>
      </c>
      <c r="C39" s="91" t="s">
        <v>65</v>
      </c>
      <c r="D39" s="91"/>
      <c r="E39" s="91"/>
      <c r="F39" s="91"/>
      <c r="G39" s="126" t="n">
        <v>35</v>
      </c>
      <c r="H39" s="111" t="s">
        <v>66</v>
      </c>
      <c r="I39" s="111"/>
      <c r="J39" s="111"/>
      <c r="K39" s="111"/>
      <c r="L39" s="181" t="s">
        <v>67</v>
      </c>
      <c r="M39" s="181"/>
      <c r="N39" s="182" t="n">
        <v>25</v>
      </c>
      <c r="O39" s="162"/>
      <c r="P39" s="162"/>
    </row>
    <row r="40" customFormat="false" ht="15" hidden="false" customHeight="false" outlineLevel="0" collapsed="false">
      <c r="A40" s="87"/>
      <c r="B40" s="169" t="n">
        <v>109.0635</v>
      </c>
      <c r="C40" s="91" t="s">
        <v>65</v>
      </c>
      <c r="D40" s="91"/>
      <c r="E40" s="91"/>
      <c r="F40" s="91"/>
      <c r="G40" s="178" t="n">
        <v>25.1679468583108</v>
      </c>
      <c r="H40" s="129" t="s">
        <v>66</v>
      </c>
      <c r="I40" s="129"/>
      <c r="J40" s="111"/>
      <c r="K40" s="111"/>
      <c r="L40" s="183" t="s">
        <v>68</v>
      </c>
      <c r="M40" s="183"/>
      <c r="N40" s="165" t="n">
        <v>11</v>
      </c>
      <c r="O40" s="162"/>
      <c r="P40" s="162"/>
    </row>
    <row r="41" customFormat="false" ht="15" hidden="false" customHeight="false" outlineLevel="0" collapsed="false">
      <c r="A41" s="104"/>
      <c r="B41" s="112"/>
      <c r="C41" s="113"/>
      <c r="D41" s="114"/>
      <c r="E41" s="105"/>
      <c r="F41" s="105"/>
      <c r="G41" s="105"/>
      <c r="H41" s="105"/>
      <c r="I41" s="105"/>
      <c r="J41" s="105"/>
      <c r="K41" s="105"/>
      <c r="L41" s="168"/>
      <c r="M41" s="168"/>
      <c r="N41" s="168"/>
      <c r="O41" s="168"/>
      <c r="P41" s="168"/>
    </row>
    <row r="42" customFormat="false" ht="15" hidden="false" customHeight="false" outlineLevel="0" collapsed="false">
      <c r="A42" s="173"/>
      <c r="B42" s="174"/>
      <c r="C42" s="173"/>
      <c r="D42" s="173"/>
      <c r="E42" s="173"/>
      <c r="F42" s="175"/>
      <c r="G42" s="176" t="n">
        <v>109.0635</v>
      </c>
      <c r="H42" s="184" t="s">
        <v>69</v>
      </c>
      <c r="I42" s="184"/>
      <c r="J42" s="177"/>
      <c r="K42" s="177"/>
      <c r="L42" s="165"/>
      <c r="M42" s="165"/>
      <c r="N42" s="165"/>
      <c r="O42" s="165"/>
      <c r="P42" s="165"/>
    </row>
    <row r="43" customFormat="false" ht="15" hidden="false" customHeight="false" outlineLevel="0" collapsed="false">
      <c r="A43" s="87"/>
      <c r="B43" s="87"/>
      <c r="C43" s="87"/>
      <c r="D43" s="87"/>
      <c r="E43" s="87"/>
      <c r="F43" s="87"/>
      <c r="G43" s="87"/>
      <c r="H43" s="87"/>
      <c r="I43" s="87"/>
      <c r="J43" s="87"/>
      <c r="K43" s="87"/>
      <c r="L43" s="162"/>
      <c r="M43" s="162"/>
      <c r="N43" s="162"/>
      <c r="O43" s="162"/>
      <c r="P43" s="162"/>
    </row>
    <row r="44" customFormat="false" ht="15" hidden="false" customHeight="false" outlineLevel="0" collapsed="false">
      <c r="A44" s="132" t="s">
        <v>70</v>
      </c>
      <c r="B44" s="132"/>
      <c r="C44" s="87"/>
      <c r="D44" s="87"/>
      <c r="E44" s="126"/>
      <c r="F44" s="86"/>
      <c r="G44" s="86"/>
      <c r="H44" s="133"/>
      <c r="I44" s="134"/>
      <c r="J44" s="134"/>
      <c r="K44" s="135"/>
      <c r="L44" s="162"/>
      <c r="M44" s="162"/>
      <c r="N44" s="162"/>
      <c r="O44" s="162"/>
      <c r="P44" s="162"/>
    </row>
    <row r="45" customFormat="false" ht="15" hidden="false" customHeight="false" outlineLevel="0" collapsed="false">
      <c r="A45" s="136"/>
      <c r="B45" s="136"/>
      <c r="C45" s="123"/>
      <c r="D45" s="123"/>
      <c r="E45" s="126"/>
      <c r="F45" s="94"/>
      <c r="G45" s="94"/>
      <c r="H45" s="133"/>
      <c r="I45" s="134"/>
      <c r="J45" s="134"/>
      <c r="K45" s="137"/>
      <c r="L45" s="162"/>
      <c r="M45" s="162"/>
      <c r="N45" s="162"/>
      <c r="O45" s="162"/>
      <c r="P45" s="162"/>
    </row>
    <row r="46" customFormat="false" ht="15" hidden="false" customHeight="false" outlineLevel="0" collapsed="false">
      <c r="A46" s="111" t="s">
        <v>71</v>
      </c>
      <c r="B46" s="111"/>
      <c r="C46" s="111"/>
      <c r="D46" s="111"/>
      <c r="E46" s="87"/>
      <c r="F46" s="87"/>
      <c r="G46" s="94"/>
      <c r="H46" s="133"/>
      <c r="I46" s="134"/>
      <c r="J46" s="134"/>
      <c r="K46" s="137"/>
      <c r="L46" s="185"/>
      <c r="M46" s="162"/>
      <c r="N46" s="162"/>
      <c r="O46" s="162"/>
      <c r="P46" s="162"/>
    </row>
    <row r="47" customFormat="false" ht="15.75" hidden="false" customHeight="false" outlineLevel="0" collapsed="false">
      <c r="A47" s="94"/>
      <c r="B47" s="94"/>
      <c r="C47" s="94"/>
      <c r="D47" s="94"/>
      <c r="E47" s="87"/>
      <c r="F47" s="87"/>
      <c r="G47" s="94"/>
      <c r="H47" s="133"/>
      <c r="I47" s="134"/>
      <c r="J47" s="134"/>
      <c r="K47" s="137"/>
      <c r="L47" s="185"/>
      <c r="M47" s="162"/>
      <c r="N47" s="162"/>
      <c r="O47" s="162"/>
      <c r="P47" s="162"/>
    </row>
    <row r="48" customFormat="false" ht="15.75" hidden="false" customHeight="false" outlineLevel="0" collapsed="false">
      <c r="A48" s="139"/>
      <c r="B48" s="140" t="n">
        <v>25.1679468583108</v>
      </c>
      <c r="C48" s="141" t="s">
        <v>72</v>
      </c>
      <c r="D48" s="141"/>
      <c r="E48" s="186" t="n">
        <v>25</v>
      </c>
      <c r="F48" s="187" t="s">
        <v>52</v>
      </c>
      <c r="G48" s="187" t="n">
        <v>11</v>
      </c>
      <c r="H48" s="188" t="s">
        <v>73</v>
      </c>
      <c r="I48" s="145"/>
      <c r="J48" s="146"/>
      <c r="K48" s="147"/>
      <c r="L48" s="189"/>
      <c r="M48" s="190"/>
      <c r="N48" s="190"/>
      <c r="O48" s="190"/>
      <c r="P48" s="190"/>
    </row>
    <row r="49" customFormat="false" ht="15" hidden="false" customHeight="false" outlineLevel="0" collapsed="false">
      <c r="A49" s="87"/>
      <c r="B49" s="87"/>
      <c r="C49" s="87"/>
      <c r="D49" s="87"/>
      <c r="E49" s="87"/>
      <c r="F49" s="87"/>
      <c r="G49" s="87"/>
      <c r="H49" s="87"/>
      <c r="I49" s="87"/>
      <c r="J49" s="87"/>
      <c r="K49" s="87"/>
    </row>
    <row r="50" customFormat="false" ht="15.75" hidden="false" customHeight="false" outlineLevel="0" collapsed="false">
      <c r="A50" s="87"/>
      <c r="B50" s="87"/>
      <c r="C50" s="87"/>
      <c r="D50" s="87"/>
      <c r="E50" s="87"/>
      <c r="F50" s="87"/>
      <c r="G50" s="87"/>
      <c r="H50" s="87"/>
      <c r="I50" s="87"/>
      <c r="J50" s="87"/>
      <c r="K50" s="87"/>
    </row>
    <row r="51" customFormat="false" ht="15" hidden="false" customHeight="false" outlineLevel="0" collapsed="false">
      <c r="A51" s="150" t="s">
        <v>74</v>
      </c>
      <c r="B51" s="150"/>
      <c r="C51" s="151"/>
      <c r="D51" s="151"/>
      <c r="E51" s="151"/>
      <c r="F51" s="151"/>
      <c r="G51" s="151"/>
      <c r="H51" s="151"/>
      <c r="I51" s="151"/>
      <c r="J51" s="152"/>
      <c r="K51" s="87"/>
    </row>
    <row r="52" customFormat="false" ht="15" hidden="false" customHeight="true" outlineLevel="0" collapsed="false">
      <c r="A52" s="153" t="s">
        <v>85</v>
      </c>
      <c r="B52" s="153"/>
      <c r="C52" s="153"/>
      <c r="D52" s="153"/>
      <c r="E52" s="153"/>
      <c r="F52" s="153"/>
      <c r="G52" s="153"/>
      <c r="H52" s="153"/>
      <c r="I52" s="153"/>
      <c r="J52" s="153"/>
      <c r="K52" s="87"/>
    </row>
    <row r="53" customFormat="false" ht="15" hidden="false" customHeight="false" outlineLevel="0" collapsed="false">
      <c r="A53" s="153"/>
      <c r="B53" s="153"/>
      <c r="C53" s="153"/>
      <c r="D53" s="153"/>
      <c r="E53" s="153"/>
      <c r="F53" s="153"/>
      <c r="G53" s="153"/>
      <c r="H53" s="153"/>
      <c r="I53" s="153"/>
      <c r="J53" s="153"/>
      <c r="K53" s="87"/>
    </row>
    <row r="54" customFormat="false" ht="15" hidden="false" customHeight="false" outlineLevel="0" collapsed="false">
      <c r="A54" s="153"/>
      <c r="B54" s="153"/>
      <c r="C54" s="153"/>
      <c r="D54" s="153"/>
      <c r="E54" s="153"/>
      <c r="F54" s="153"/>
      <c r="G54" s="153"/>
      <c r="H54" s="153"/>
      <c r="I54" s="153"/>
      <c r="J54" s="153"/>
    </row>
    <row r="55" customFormat="false" ht="15" hidden="false" customHeight="false" outlineLevel="0" collapsed="false">
      <c r="A55" s="153"/>
      <c r="B55" s="153"/>
      <c r="C55" s="153"/>
      <c r="D55" s="153"/>
      <c r="E55" s="153"/>
      <c r="F55" s="153"/>
      <c r="G55" s="153"/>
      <c r="H55" s="153"/>
      <c r="I55" s="153"/>
      <c r="J55" s="153"/>
    </row>
    <row r="56" customFormat="false" ht="15" hidden="false" customHeight="false" outlineLevel="0" collapsed="false">
      <c r="A56" s="153"/>
      <c r="B56" s="153"/>
      <c r="C56" s="153"/>
      <c r="D56" s="153"/>
      <c r="E56" s="153"/>
      <c r="F56" s="153"/>
      <c r="G56" s="153"/>
      <c r="H56" s="153"/>
      <c r="I56" s="153"/>
      <c r="J56" s="153"/>
    </row>
    <row r="57" customFormat="false" ht="15" hidden="false" customHeight="false" outlineLevel="0" collapsed="false">
      <c r="A57" s="153"/>
      <c r="B57" s="153"/>
      <c r="C57" s="153"/>
      <c r="D57" s="153"/>
      <c r="E57" s="153"/>
      <c r="F57" s="153"/>
      <c r="G57" s="153"/>
      <c r="H57" s="153"/>
      <c r="I57" s="153"/>
      <c r="J57" s="153"/>
    </row>
    <row r="58" customFormat="false" ht="15" hidden="false" customHeight="false" outlineLevel="0" collapsed="false">
      <c r="A58" s="153"/>
      <c r="B58" s="153"/>
      <c r="C58" s="153"/>
      <c r="D58" s="153"/>
      <c r="E58" s="153"/>
      <c r="F58" s="153"/>
      <c r="G58" s="153"/>
      <c r="H58" s="153"/>
      <c r="I58" s="153"/>
      <c r="J58" s="153"/>
    </row>
    <row r="59" customFormat="false" ht="15" hidden="false" customHeight="false" outlineLevel="0" collapsed="false">
      <c r="A59" s="153"/>
      <c r="B59" s="153"/>
      <c r="C59" s="153"/>
      <c r="D59" s="153"/>
      <c r="E59" s="153"/>
      <c r="F59" s="153"/>
      <c r="G59" s="153"/>
      <c r="H59" s="153"/>
      <c r="I59" s="153"/>
      <c r="J59" s="153"/>
    </row>
    <row r="60" customFormat="false" ht="15" hidden="false" customHeight="false" outlineLevel="0" collapsed="false">
      <c r="A60" s="153"/>
      <c r="B60" s="153"/>
      <c r="C60" s="153"/>
      <c r="D60" s="153"/>
      <c r="E60" s="153"/>
      <c r="F60" s="153"/>
      <c r="G60" s="153"/>
      <c r="H60" s="153"/>
      <c r="I60" s="153"/>
      <c r="J60" s="153"/>
    </row>
    <row r="61" customFormat="false" ht="15.75" hidden="false" customHeight="false" outlineLevel="0" collapsed="false">
      <c r="A61" s="153"/>
      <c r="B61" s="153"/>
      <c r="C61" s="153"/>
      <c r="D61" s="153"/>
      <c r="E61" s="153"/>
      <c r="F61" s="153"/>
      <c r="G61" s="153"/>
      <c r="H61" s="153"/>
      <c r="I61" s="153"/>
      <c r="J61" s="153"/>
    </row>
    <row r="63" customFormat="false" ht="15" hidden="false" customHeight="false" outlineLevel="0" collapsed="false">
      <c r="A63" s="154" t="s">
        <v>76</v>
      </c>
      <c r="B63" s="154"/>
      <c r="C63" s="154"/>
      <c r="D63" s="154"/>
      <c r="E63" s="154"/>
    </row>
    <row r="64" customFormat="false" ht="15" hidden="false" customHeight="false" outlineLevel="0" collapsed="false">
      <c r="A64" s="155" t="n">
        <v>1</v>
      </c>
      <c r="B64" s="156" t="s">
        <v>77</v>
      </c>
      <c r="C64" s="156"/>
      <c r="D64" s="156"/>
      <c r="E64" s="156"/>
      <c r="F64" s="156"/>
      <c r="G64" s="156"/>
      <c r="H64" s="157"/>
      <c r="I64" s="157"/>
      <c r="J64" s="157"/>
    </row>
    <row r="65" customFormat="false" ht="15" hidden="false" customHeight="true" outlineLevel="0" collapsed="false">
      <c r="A65" s="155" t="n">
        <v>2</v>
      </c>
      <c r="B65" s="158" t="s">
        <v>78</v>
      </c>
      <c r="C65" s="158"/>
      <c r="D65" s="158"/>
      <c r="E65" s="158"/>
      <c r="F65" s="158"/>
      <c r="G65" s="158"/>
      <c r="H65" s="157"/>
      <c r="I65" s="157"/>
      <c r="J65" s="157"/>
    </row>
    <row r="66" customFormat="false" ht="15" hidden="false" customHeight="true" outlineLevel="0" collapsed="false">
      <c r="A66" s="155" t="n">
        <v>3</v>
      </c>
      <c r="B66" s="159" t="s">
        <v>79</v>
      </c>
      <c r="C66" s="159"/>
      <c r="D66" s="159"/>
      <c r="E66" s="159"/>
      <c r="F66" s="159"/>
      <c r="G66" s="159"/>
      <c r="H66" s="157"/>
      <c r="I66" s="157"/>
      <c r="J66" s="157"/>
    </row>
    <row r="67" customFormat="false" ht="15" hidden="false" customHeight="true" outlineLevel="0" collapsed="false">
      <c r="A67" s="155" t="n">
        <v>4</v>
      </c>
      <c r="B67" s="159" t="s">
        <v>80</v>
      </c>
      <c r="C67" s="159"/>
      <c r="D67" s="159"/>
      <c r="E67" s="159"/>
      <c r="F67" s="159"/>
      <c r="G67" s="159"/>
      <c r="H67" s="157"/>
      <c r="I67" s="157"/>
      <c r="J67" s="157"/>
    </row>
    <row r="68" customFormat="false" ht="15" hidden="false" customHeight="true" outlineLevel="0" collapsed="false">
      <c r="A68" s="155" t="n">
        <v>5</v>
      </c>
      <c r="B68" s="159" t="s">
        <v>81</v>
      </c>
      <c r="C68" s="159"/>
      <c r="D68" s="159"/>
      <c r="E68" s="159"/>
      <c r="F68" s="159"/>
      <c r="G68" s="159"/>
      <c r="H68" s="159"/>
      <c r="I68" s="159"/>
      <c r="J68" s="159"/>
    </row>
    <row r="69" customFormat="false" ht="15" hidden="false" customHeight="true" outlineLevel="0" collapsed="false">
      <c r="A69" s="155" t="n">
        <v>6</v>
      </c>
      <c r="B69" s="159" t="s">
        <v>82</v>
      </c>
      <c r="C69" s="159"/>
      <c r="D69" s="159"/>
      <c r="E69" s="159"/>
      <c r="F69" s="159"/>
      <c r="G69" s="159"/>
      <c r="H69" s="159"/>
      <c r="I69" s="159"/>
      <c r="J69" s="159"/>
    </row>
    <row r="70" customFormat="false" ht="15" hidden="false" customHeight="true" outlineLevel="0" collapsed="false">
      <c r="A70" s="155" t="n">
        <v>7</v>
      </c>
      <c r="B70" s="159" t="s">
        <v>83</v>
      </c>
      <c r="C70" s="159"/>
      <c r="D70" s="159"/>
      <c r="E70" s="159"/>
      <c r="F70" s="159"/>
      <c r="G70" s="159"/>
      <c r="H70" s="159"/>
      <c r="I70" s="159"/>
      <c r="J70" s="159"/>
    </row>
  </sheetData>
  <sheetProtection sheet="true" password="9bd0" objects="true" scenarios="true"/>
  <mergeCells count="32">
    <mergeCell ref="A2:J9"/>
    <mergeCell ref="A11:J13"/>
    <mergeCell ref="A15:C15"/>
    <mergeCell ref="A22:G22"/>
    <mergeCell ref="I22:J22"/>
    <mergeCell ref="A23:G23"/>
    <mergeCell ref="A25:E25"/>
    <mergeCell ref="C26:E26"/>
    <mergeCell ref="G26:H26"/>
    <mergeCell ref="C27:E27"/>
    <mergeCell ref="G27:H27"/>
    <mergeCell ref="A31:C31"/>
    <mergeCell ref="C33:D33"/>
    <mergeCell ref="F33:G33"/>
    <mergeCell ref="I33:J33"/>
    <mergeCell ref="A37:D37"/>
    <mergeCell ref="C39:F39"/>
    <mergeCell ref="C40:F40"/>
    <mergeCell ref="L40:M40"/>
    <mergeCell ref="H42:I42"/>
    <mergeCell ref="A44:B44"/>
    <mergeCell ref="F44:G44"/>
    <mergeCell ref="A51:B51"/>
    <mergeCell ref="A52:J61"/>
    <mergeCell ref="A63:E63"/>
    <mergeCell ref="B64:G64"/>
    <mergeCell ref="B65:G65"/>
    <mergeCell ref="B66:G66"/>
    <mergeCell ref="B67:G67"/>
    <mergeCell ref="B68:J68"/>
    <mergeCell ref="B69:J69"/>
    <mergeCell ref="B70:J70"/>
  </mergeCells>
  <conditionalFormatting sqref="K52:N61 B38:B50 I34:N36 C26:N32 B27:B36 C37:N51 L2:N10 H23:N23 B25 A2 K11:N13 A26:A33 A37:A50 A1:N1 A14:N22 A11 C33:I33 L33:N33 A52 O1:P61">
    <cfRule type="containsText" priority="2" operator="containsText" aboveAverage="0" equalAverage="0" bottom="0" percent="0" rank="0" text="dimanche" dxfId="9">
      <formula>NOT(ISERROR(SEARCH("dimanche",A1)))</formula>
    </cfRule>
    <cfRule type="containsText" priority="3" operator="containsText" aboveAverage="0" equalAverage="0" bottom="0" percent="0" rank="0" text="samedi" dxfId="10">
      <formula>NOT(ISERROR(SEARCH("samedi",A1)))</formula>
    </cfRule>
  </conditionalFormatting>
  <conditionalFormatting sqref="A23:G23">
    <cfRule type="containsText" priority="4" operator="containsText" aboveAverage="0" equalAverage="0" bottom="0" percent="0" rank="0" text="dimanche" dxfId="11">
      <formula>NOT(ISERROR(SEARCH("dimanche",A23)))</formula>
    </cfRule>
    <cfRule type="containsText" priority="5" operator="containsText" aboveAverage="0" equalAverage="0" bottom="0" percent="0" rank="0" text="samedi" dxfId="12">
      <formula>NOT(ISERROR(SEARCH("samedi",A23)))</formula>
    </cfRule>
  </conditionalFormatting>
  <conditionalFormatting sqref="A51:B51">
    <cfRule type="containsText" priority="6" operator="containsText" aboveAverage="0" equalAverage="0" bottom="0" percent="0" rank="0" text="dimanche" dxfId="13">
      <formula>NOT(ISERROR(SEARCH("dimanche",A51)))</formula>
    </cfRule>
    <cfRule type="containsText" priority="7" operator="containsText" aboveAverage="0" equalAverage="0" bottom="0" percent="0" rank="0" text="samedi" dxfId="14">
      <formula>NOT(ISERROR(SEARCH("samedi",A51)))</formula>
    </cfRule>
  </conditionalFormatting>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J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3" activeCellId="0" sqref="E13"/>
    </sheetView>
  </sheetViews>
  <sheetFormatPr defaultColWidth="10.55078125" defaultRowHeight="15" zeroHeight="false" outlineLevelRow="0" outlineLevelCol="0"/>
  <cols>
    <col collapsed="false" customWidth="true" hidden="false" outlineLevel="0" max="1" min="1" style="0" width="32.86"/>
    <col collapsed="false" customWidth="true" hidden="false" outlineLevel="0" max="2" min="2" style="0" width="18.42"/>
    <col collapsed="false" customWidth="true" hidden="false" outlineLevel="0" max="3" min="3" style="0" width="28.99"/>
  </cols>
  <sheetData>
    <row r="1" customFormat="false" ht="20.25" hidden="false" customHeight="false" outlineLevel="0" collapsed="false">
      <c r="A1" s="191" t="s">
        <v>86</v>
      </c>
      <c r="B1" s="192" t="s">
        <v>87</v>
      </c>
      <c r="C1" s="192" t="s">
        <v>88</v>
      </c>
    </row>
    <row r="2" customFormat="false" ht="20.25" hidden="false" customHeight="false" outlineLevel="0" collapsed="false">
      <c r="A2" s="191"/>
      <c r="B2" s="191"/>
      <c r="C2" s="191"/>
    </row>
    <row r="3" customFormat="false" ht="20.25" hidden="false" customHeight="false" outlineLevel="0" collapsed="false">
      <c r="A3" s="193" t="s">
        <v>89</v>
      </c>
      <c r="B3" s="193" t="s">
        <v>90</v>
      </c>
      <c r="C3" s="193" t="s">
        <v>91</v>
      </c>
    </row>
    <row r="4" customFormat="false" ht="20.25" hidden="false" customHeight="false" outlineLevel="0" collapsed="false">
      <c r="A4" s="194" t="s">
        <v>92</v>
      </c>
      <c r="B4" s="194" t="s">
        <v>93</v>
      </c>
      <c r="C4" s="194" t="s">
        <v>94</v>
      </c>
    </row>
    <row r="5" customFormat="false" ht="20.25" hidden="false" customHeight="false" outlineLevel="0" collapsed="false">
      <c r="A5" s="195" t="s">
        <v>95</v>
      </c>
      <c r="B5" s="195" t="s">
        <v>96</v>
      </c>
      <c r="C5" s="195" t="s">
        <v>97</v>
      </c>
    </row>
    <row r="6" customFormat="false" ht="20.25" hidden="false" customHeight="false" outlineLevel="0" collapsed="false">
      <c r="A6" s="194" t="s">
        <v>98</v>
      </c>
      <c r="B6" s="194" t="s">
        <v>99</v>
      </c>
      <c r="C6" s="194" t="s">
        <v>100</v>
      </c>
    </row>
    <row r="7" customFormat="false" ht="20.25" hidden="false" customHeight="false" outlineLevel="0" collapsed="false">
      <c r="A7" s="195" t="s">
        <v>101</v>
      </c>
      <c r="B7" s="195" t="s">
        <v>102</v>
      </c>
      <c r="C7" s="195" t="s">
        <v>103</v>
      </c>
    </row>
    <row r="8" customFormat="false" ht="20.25" hidden="false" customHeight="false" outlineLevel="0" collapsed="false">
      <c r="A8" s="196" t="s">
        <v>104</v>
      </c>
      <c r="B8" s="196" t="s">
        <v>105</v>
      </c>
      <c r="C8" s="194" t="s">
        <v>106</v>
      </c>
    </row>
    <row r="9" customFormat="false" ht="20.25" hidden="false" customHeight="false" outlineLevel="0" collapsed="false">
      <c r="A9" s="197" t="s">
        <v>107</v>
      </c>
      <c r="B9" s="196" t="s">
        <v>108</v>
      </c>
      <c r="C9" s="194"/>
    </row>
    <row r="10" customFormat="false" ht="20.25" hidden="false" customHeight="false" outlineLevel="0" collapsed="false">
      <c r="A10" s="198" t="s">
        <v>109</v>
      </c>
      <c r="B10" s="199" t="s">
        <v>110</v>
      </c>
      <c r="C10" s="200"/>
    </row>
    <row r="11" customFormat="false" ht="15" hidden="false" customHeight="false" outlineLevel="0" collapsed="false">
      <c r="A11" s="201"/>
      <c r="B11" s="201"/>
      <c r="C11" s="201"/>
      <c r="H11" s="5"/>
      <c r="I11" s="5"/>
      <c r="J11" s="5"/>
    </row>
    <row r="12" customFormat="false" ht="20.25" hidden="false" customHeight="false" outlineLevel="0" collapsed="false">
      <c r="A12" s="202" t="s">
        <v>111</v>
      </c>
      <c r="B12" s="203" t="s">
        <v>110</v>
      </c>
      <c r="C12" s="201"/>
      <c r="F12" s="5"/>
    </row>
    <row r="13" customFormat="false" ht="20.25" hidden="false" customHeight="false" outlineLevel="0" collapsed="false">
      <c r="A13" s="201" t="s">
        <v>112</v>
      </c>
      <c r="B13" s="203" t="s">
        <v>113</v>
      </c>
      <c r="C13" s="201"/>
    </row>
    <row r="14" customFormat="false" ht="21" hidden="false" customHeight="false" outlineLevel="0" collapsed="false">
      <c r="A14" s="202" t="s">
        <v>114</v>
      </c>
      <c r="B14" s="204" t="s">
        <v>115</v>
      </c>
      <c r="C14" s="201"/>
    </row>
    <row r="15" customFormat="false" ht="21" hidden="false" customHeight="false" outlineLevel="0" collapsed="false">
      <c r="A15" s="205" t="s">
        <v>116</v>
      </c>
      <c r="B15" s="204" t="s">
        <v>117</v>
      </c>
      <c r="C15" s="201"/>
      <c r="G15" s="206"/>
    </row>
    <row r="16" customFormat="false" ht="15" hidden="false" customHeight="false" outlineLevel="0" collapsed="false">
      <c r="A16" s="201"/>
      <c r="B16" s="201"/>
      <c r="C16" s="201"/>
    </row>
    <row r="17" customFormat="false" ht="15" hidden="false" customHeight="false" outlineLevel="0" collapsed="false">
      <c r="A17" s="201"/>
      <c r="B17" s="201"/>
      <c r="C17" s="201"/>
    </row>
    <row r="18" customFormat="false" ht="15" hidden="false" customHeight="false" outlineLevel="0" collapsed="false">
      <c r="A18" s="201"/>
      <c r="B18" s="201"/>
      <c r="C18" s="201"/>
    </row>
    <row r="19" customFormat="false" ht="15" hidden="false" customHeight="false" outlineLevel="0" collapsed="false">
      <c r="A19" s="201"/>
      <c r="B19" s="201"/>
      <c r="C19" s="201"/>
    </row>
    <row r="20" customFormat="false" ht="15" hidden="false" customHeight="false" outlineLevel="0" collapsed="false">
      <c r="A20" s="201" t="s">
        <v>118</v>
      </c>
      <c r="B20" s="201" t="s">
        <v>119</v>
      </c>
      <c r="C20" s="201"/>
    </row>
    <row r="21" customFormat="false" ht="15" hidden="false" customHeight="false" outlineLevel="0" collapsed="false">
      <c r="A21" s="201" t="s">
        <v>120</v>
      </c>
      <c r="B21" s="201" t="s">
        <v>121</v>
      </c>
      <c r="C21" s="201"/>
    </row>
    <row r="22" customFormat="false" ht="15" hidden="false" customHeight="false" outlineLevel="0" collapsed="false">
      <c r="A22" s="201" t="s">
        <v>122</v>
      </c>
      <c r="B22" s="201" t="s">
        <v>123</v>
      </c>
      <c r="C22" s="201"/>
    </row>
    <row r="23" customFormat="false" ht="15" hidden="false" customHeight="false" outlineLevel="0" collapsed="false">
      <c r="A23" s="201" t="s">
        <v>124</v>
      </c>
      <c r="B23" s="201" t="s">
        <v>125</v>
      </c>
      <c r="C23" s="201"/>
    </row>
    <row r="24" customFormat="false" ht="15" hidden="false" customHeight="false" outlineLevel="0" collapsed="false">
      <c r="A24" s="201"/>
      <c r="B24" s="201" t="s">
        <v>126</v>
      </c>
      <c r="C24" s="201" t="s">
        <v>127</v>
      </c>
    </row>
    <row r="25" customFormat="false" ht="15" hidden="false" customHeight="false" outlineLevel="0" collapsed="false">
      <c r="A25" s="201"/>
      <c r="B25" s="201"/>
      <c r="C25" s="201"/>
    </row>
    <row r="26" customFormat="false" ht="15" hidden="false" customHeight="false" outlineLevel="0" collapsed="false">
      <c r="A26" s="201"/>
      <c r="B26" s="201"/>
      <c r="C26" s="20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LibreOffice/6.3.4.2$Windows_X86_64 LibreOffice_project/60da17e045e08f1793c57c00ba83cdfce946d0aa</Application>
  <Company>Hewlett-Packard Company</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2020-08-28T12:23:03Z</dcterms:created>
  <dc:creator>Utilisateur</dc:creator>
  <dc:description/>
  <dc:language>fr-FR</dc:language>
  <cp:lastModifiedBy>Utilisateur</cp:lastModifiedBy>
  <cp:lastPrinted>2020-09-04T14:16:57Z</cp:lastPrinted>
  <dcterms:modified xsi:type="dcterms:W3CDTF">2022-05-17T10:42:53Z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